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530"/>
  <workbookPr/>
  <mc:AlternateContent xmlns:mc="http://schemas.openxmlformats.org/markup-compatibility/2006">
    <mc:Choice Requires="x15">
      <x15ac:absPath xmlns:x15ac="http://schemas.microsoft.com/office/spreadsheetml/2010/11/ac" url="https://d.docs.live.net/92c146184a70d516/"/>
    </mc:Choice>
  </mc:AlternateContent>
  <xr:revisionPtr revIDLastSave="6263" documentId="8_{D78FFCF1-ABC8-4CC7-8914-44143E4D87AB}" xr6:coauthVersionLast="47" xr6:coauthVersionMax="47" xr10:uidLastSave="{7A29E30B-F07E-46FA-AE8C-22088004E251}"/>
  <bookViews>
    <workbookView minimized="1" xWindow="1860" yWindow="1860" windowWidth="14400" windowHeight="7245" firstSheet="5" activeTab="5" xr2:uid="{6115F367-F030-4E28-AE10-8264BC48ED7E}"/>
  </bookViews>
  <sheets>
    <sheet name="Por Localizacao" sheetId="23" state="hidden" r:id="rId1"/>
    <sheet name="TBD" sheetId="27" state="hidden" r:id="rId2"/>
    <sheet name="S2D" sheetId="25" state="hidden" r:id="rId3"/>
    <sheet name="SLA" sheetId="26" state="hidden" r:id="rId4"/>
    <sheet name="Indicadores" sheetId="20" state="hidden" r:id="rId5"/>
    <sheet name="Dashboard - Power Pivot" sheetId="1" r:id="rId6"/>
  </sheets>
  <definedNames>
    <definedName name="Indicadores">Indicadores!$A$2:$A$3</definedName>
    <definedName name="Slicer_Região">#N/A</definedName>
    <definedName name="Timeline_Data_de_entrega">#N/A</definedName>
  </definedNames>
  <calcPr calcId="191028"/>
  <pivotCaches>
    <pivotCache cacheId="1671" r:id="rId7"/>
    <pivotCache cacheId="1865" r:id="rId8"/>
    <pivotCache cacheId="1868" r:id="rId9"/>
    <pivotCache cacheId="1871" r:id="rId10"/>
    <pivotCache cacheId="1874" r:id="rId11"/>
    <pivotCache cacheId="1877" r:id="rId12"/>
    <pivotCache cacheId="1880" r:id="rId13"/>
  </pivotCaches>
  <extLst>
    <ext xmlns:x14="http://schemas.microsoft.com/office/spreadsheetml/2009/9/main" uri="{876F7934-8845-4945-9796-88D515C7AA90}">
      <x14:pivotCaches>
        <pivotCache cacheId="265"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266"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QR_Localidade_5afe0346-802f-4295-a43d-ea1da781383e" name="QR_Localidade" connection="Query - QR_Localidade"/>
          <x15:modelTable id="DIM_Localidade_d96cefb4-99fd-4063-8a4b-7e070e58010f" name="DIM_Localidade" connection="Query - DIM_Localidade"/>
          <x15:modelTable id="DIM_Veiculo_48f5c64e-ee6b-491c-a8e3-f7dc69a28afd" name="DIM_Veiculo" connection="Query - DIM_Veiculo"/>
          <x15:modelTable id="DIM_Produto_4b4d3426-b87f-46ff-9dd4-3d54cf18002a" name="DIM_Produto" connection="Query - DIM_Produto"/>
          <x15:modelTable id="DIM_Status_Entrega_22fff144-84c9-4bc1-a56e-d93b7b8a8616" name="DIM_Status_Entrega" connection="Query - DIM_Status_Entrega"/>
          <x15:modelTable id="DIM_Data_Entrega_652aa430-534c-4e15-a97c-b1133f09fc0c" name="DIM_Data_Entrega" connection="Query - DIM_Data_Entrega"/>
          <x15:modelTable id="FT_Entregas_803c9103-bc44-4d86-9c45-3d3bc296c1c2" name="FT_Entregas" connection="Query - FT_Entregas"/>
          <x15:modelTable id="FT_Estoque_0b6c5d52-bae6-4b1f-a563-97cc24e96bc5" name="FT_Estoque" connection="Query - FT_Estoque"/>
          <x15:modelTable id="Calendar" name="Calendar" connection="Connection"/>
        </x15:modelTables>
        <x15:modelRelationships>
          <x15:modelRelationship fromTable="FT_Entregas" fromColumn="ID Produto" toTable="DIM_Produto" toColumn="ID"/>
          <x15:modelRelationship fromTable="FT_Entregas" fromColumn="ID Veículo" toTable="DIM_Veiculo" toColumn="ID"/>
          <x15:modelRelationship fromTable="FT_Entregas" fromColumn="ID Localidade" toTable="DIM_Localidade" toColumn="ID"/>
          <x15:modelRelationship fromTable="FT_Entregas" fromColumn="ID Status" toTable="DIM_Status_Entrega" toColumn="ID"/>
          <x15:modelRelationship fromTable="FT_Entregas" fromColumn="Data de entrega" toTable="Calendar" toColumn="Date"/>
          <x15:modelRelationship fromTable="FT_Estoque" fromColumn="ID Produto" toTable="DIM_Produto" toColumn="ID"/>
          <x15:modelRelationship fromTable="FT_Estoque" fromColumn="Data atualização"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F12" i="1" l="1"/>
  <c r="CF9" i="1"/>
  <c r="CF6" i="1"/>
  <c r="D11" i="20"/>
  <c r="D10" i="20"/>
  <c r="D9" i="20"/>
  <c r="D8" i="20"/>
  <c r="C12" i="20"/>
  <c r="C11" i="20"/>
  <c r="C10" i="20"/>
  <c r="R26" i="1"/>
  <c r="J26" i="1"/>
  <c r="C26" i="1"/>
  <c r="D12" i="20"/>
  <c r="D7" i="20"/>
  <c r="D6" i="20"/>
  <c r="C9" i="20"/>
  <c r="C8" i="20"/>
  <c r="C7" i="20"/>
  <c r="C6" i="20"/>
  <c r="B12" i="20"/>
  <c r="B11" i="20"/>
  <c r="B10" i="20"/>
  <c r="B9" i="20"/>
  <c r="B8" i="20"/>
  <c r="B7" i="20"/>
  <c r="B6" i="20"/>
  <c r="D1" i="20"/>
  <c r="BJ11" i="1" l="1"/>
  <c r="BT29" i="1"/>
  <c r="BJ29" i="1"/>
  <c r="BO29" i="1"/>
  <c r="BT14" i="1" l="1"/>
  <c r="BO26" i="1"/>
  <c r="BO17" i="1"/>
  <c r="BJ26" i="1"/>
  <c r="BJ20" i="1"/>
  <c r="BJ14" i="1"/>
  <c r="BT23" i="1"/>
  <c r="BT17" i="1"/>
  <c r="BT11" i="1"/>
  <c r="BO23" i="1"/>
  <c r="BO14" i="1"/>
  <c r="BJ17" i="1"/>
  <c r="BT26" i="1"/>
  <c r="BT20" i="1"/>
  <c r="BO20" i="1"/>
  <c r="BO11" i="1"/>
  <c r="BJ2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0284DAA-B7E1-4858-B989-2F6349FF9500}" name="Connection" type="104" refreshedVersion="0" background="1">
    <extLst>
      <ext xmlns:x15="http://schemas.microsoft.com/office/spreadsheetml/2010/11/main" uri="{DE250136-89BD-433C-8126-D09CA5730AF9}">
        <x15:connection id="Calendar"/>
      </ext>
    </extLst>
  </connection>
  <connection id="2" xr16:uid="{891E9A06-44D6-4DEF-B728-38F5748DB5F8}" name="Query - DIM_Data_Entrega" description="Connection to the 'DIM_Data_Entrega' query in the workbook." type="100" refreshedVersion="8" minRefreshableVersion="5">
    <extLst>
      <ext xmlns:x15="http://schemas.microsoft.com/office/spreadsheetml/2010/11/main" uri="{DE250136-89BD-433C-8126-D09CA5730AF9}">
        <x15:connection id="a34b1247-a605-4132-9afd-7e6e1ae47ab8">
          <x15:oledbPr connection="Provider=Microsoft.Mashup.OleDb.1;Data Source=$Workbook$;Location=DIM_Data_Entrega;Extended Properties=&quot;&quot;">
            <x15:dbTables>
              <x15:dbTable name="DIM_Data_Entrega"/>
            </x15:dbTables>
          </x15:oledbPr>
        </x15:connection>
      </ext>
    </extLst>
  </connection>
  <connection id="3" xr16:uid="{7A2F4FA9-5142-4BE4-8E5F-4EE49A4F5DBA}" name="Query - DIM_Localidade" description="Connection to the 'DIM_Localidade' query in the workbook." type="100" refreshedVersion="8" minRefreshableVersion="5">
    <extLst>
      <ext xmlns:x15="http://schemas.microsoft.com/office/spreadsheetml/2010/11/main" uri="{DE250136-89BD-433C-8126-D09CA5730AF9}">
        <x15:connection id="f8a8924b-e36e-45d2-bdf2-8a20d8bc4213">
          <x15:oledbPr connection="Provider=Microsoft.Mashup.OleDb.1;Data Source=$Workbook$;Location=DIM_Localidade;Extended Properties=&quot;&quot;">
            <x15:dbTables>
              <x15:dbTable name="DIM_Localidade"/>
            </x15:dbTables>
          </x15:oledbPr>
        </x15:connection>
      </ext>
    </extLst>
  </connection>
  <connection id="4" xr16:uid="{4FFD5CE5-3AD9-46FD-BA44-66F9DE4726E6}" name="Query - DIM_Produto" description="Connection to the 'DIM_Produto' query in the workbook." type="100" refreshedVersion="8" minRefreshableVersion="5">
    <extLst>
      <ext xmlns:x15="http://schemas.microsoft.com/office/spreadsheetml/2010/11/main" uri="{DE250136-89BD-433C-8126-D09CA5730AF9}">
        <x15:connection id="8aa24bfd-8e19-4389-bedb-4d86df66393d">
          <x15:oledbPr connection="Provider=Microsoft.Mashup.OleDb.1;Data Source=$Workbook$;Location=DIM_Produto;Extended Properties=&quot;&quot;">
            <x15:dbTables>
              <x15:dbTable name="DIM_Produto"/>
            </x15:dbTables>
          </x15:oledbPr>
        </x15:connection>
      </ext>
    </extLst>
  </connection>
  <connection id="5" xr16:uid="{756C55E5-31E4-48B1-823A-6745BEE35775}" name="Query - DIM_Status_Entrega" description="Connection to the 'DIM_Status_Entrega' query in the workbook." type="100" refreshedVersion="8" minRefreshableVersion="5">
    <extLst>
      <ext xmlns:x15="http://schemas.microsoft.com/office/spreadsheetml/2010/11/main" uri="{DE250136-89BD-433C-8126-D09CA5730AF9}">
        <x15:connection id="2d5f3363-b434-478f-9dce-1e1cb47a2455">
          <x15:oledbPr connection="Provider=Microsoft.Mashup.OleDb.1;Data Source=$Workbook$;Location=DIM_Status_Entrega;Extended Properties=&quot;&quot;">
            <x15:dbTables>
              <x15:dbTable name="DIM_Status_Entrega"/>
            </x15:dbTables>
          </x15:oledbPr>
        </x15:connection>
      </ext>
    </extLst>
  </connection>
  <connection id="6" xr16:uid="{66D7173D-890F-4975-B73E-1C973BF9DB60}" name="Query - DIM_Veiculo" description="Connection to the 'DIM_Veiculo' query in the workbook." type="100" refreshedVersion="8" minRefreshableVersion="5">
    <extLst>
      <ext xmlns:x15="http://schemas.microsoft.com/office/spreadsheetml/2010/11/main" uri="{DE250136-89BD-433C-8126-D09CA5730AF9}">
        <x15:connection id="74770636-a3a6-44b3-8f05-30783650961b">
          <x15:oledbPr connection="Provider=Microsoft.Mashup.OleDb.1;Data Source=$Workbook$;Location=DIM_Veiculo;Extended Properties=&quot;&quot;">
            <x15:dbTables>
              <x15:dbTable name="DIM_Veiculo"/>
            </x15:dbTables>
          </x15:oledbPr>
        </x15:connection>
      </ext>
    </extLst>
  </connection>
  <connection id="7" xr16:uid="{87457CD0-A3EA-4145-B2F1-24C868E2CA57}" name="Query - FT_Entregas" description="Connection to the 'FT_Entregas' query in the workbook." type="100" refreshedVersion="8" minRefreshableVersion="5">
    <extLst>
      <ext xmlns:x15="http://schemas.microsoft.com/office/spreadsheetml/2010/11/main" uri="{DE250136-89BD-433C-8126-D09CA5730AF9}">
        <x15:connection id="3b879751-3a2c-4769-983b-6efb0df51b21">
          <x15:oledbPr connection="Provider=Microsoft.Mashup.OleDb.1;Data Source=$Workbook$;Location=FT_Entregas;Extended Properties=&quot;&quot;">
            <x15:dbTables>
              <x15:dbTable name="FT_Entregas"/>
            </x15:dbTables>
          </x15:oledbPr>
        </x15:connection>
      </ext>
    </extLst>
  </connection>
  <connection id="8" xr16:uid="{30F803F2-0B0F-402C-A1B8-682C440CB12D}" name="Query - FT_Estoque" description="Connection to the 'FT_Estoque' query in the workbook." type="100" refreshedVersion="8" minRefreshableVersion="5">
    <extLst>
      <ext xmlns:x15="http://schemas.microsoft.com/office/spreadsheetml/2010/11/main" uri="{DE250136-89BD-433C-8126-D09CA5730AF9}">
        <x15:connection id="37d61881-d6eb-4376-85b2-2256c57e48a6"/>
      </ext>
    </extLst>
  </connection>
  <connection id="9" xr16:uid="{BA28D7BD-A5E7-468F-A2ED-E09AA1C81EDB}" keepAlive="1" name="Query - Invoked Function" description="Connection to the 'Invoked Function' query in the workbook." type="5" refreshedVersion="0" background="1" saveData="1">
    <dbPr connection="Provider=Microsoft.Mashup.OleDb.1;Data Source=$Workbook$;Location=&quot;Invoked Function&quot;;Extended Properties=&quot;&quot;" command="SELECT * FROM [Invoked Function]"/>
  </connection>
  <connection id="10" xr16:uid="{FAFFD930-8570-4700-B44D-3F0149FC9388}" keepAlive="1" name="Query - normalizeDateTime" description="Connection to the 'normalizeDateTime' query in the workbook." type="5" refreshedVersion="0" background="1">
    <dbPr connection="Provider=Microsoft.Mashup.OleDb.1;Data Source=$Workbook$;Location=normalizeDateTime;Extended Properties=&quot;&quot;" command="SELECT * FROM [normalizeDateTime]"/>
  </connection>
  <connection id="11" xr16:uid="{6A7C7C9A-6F31-45B6-82DB-9152FCDCD06C}" keepAlive="1" name="Query - parseDateTimeMixed" description="Connection to the 'parseDateTimeMixed' query in the workbook." type="5" refreshedVersion="0" background="1">
    <dbPr connection="Provider=Microsoft.Mashup.OleDb.1;Data Source=$Workbook$;Location=parseDateTimeMixed;Extended Properties=&quot;&quot;" command="SELECT * FROM [parseDateTimeMixed]"/>
  </connection>
  <connection id="12" xr16:uid="{E35177E9-1E8D-48C3-9370-26418A12DE99}" keepAlive="1" name="Query - parseDateTimePTBR" description="Connection to the 'parseDateTimePTBR' query in the workbook." type="5" refreshedVersion="0" background="1">
    <dbPr connection="Provider=Microsoft.Mashup.OleDb.1;Data Source=$Workbook$;Location=parseDateTimePTBR;Extended Properties=&quot;&quot;" command="SELECT * FROM [parseDateTimePTBR]"/>
  </connection>
  <connection id="13" xr16:uid="{F2733BDC-F68E-4D71-89E9-7CF2264E55DD}" keepAlive="1" name="Query - QR_Despachos" description="Connection to the 'QR_Despachos' query in the workbook." type="5" refreshedVersion="8" background="1" saveData="1">
    <dbPr connection="Provider=Microsoft.Mashup.OleDb.1;Data Source=$Workbook$;Location=QR_Despachos;Extended Properties=&quot;&quot;" command="SELECT * FROM [QR_Despachos]"/>
  </connection>
  <connection id="14" xr16:uid="{517E18DF-B440-46E5-B772-19419EB37C4F}" keepAlive="1" name="Query - QR_Entregas" description="Connection to the 'QR_Entregas' query in the workbook." type="5" refreshedVersion="8" background="1" saveData="1">
    <dbPr connection="Provider=Microsoft.Mashup.OleDb.1;Data Source=$Workbook$;Location=QR_Entregas;Extended Properties=&quot;&quot;" command="SELECT * FROM [QR_Entregas]"/>
  </connection>
  <connection id="15" xr16:uid="{155EE2D1-F59F-4974-8A32-81046EC226FD}" name="Query - QR_Localidade" description="Connection to the 'QR_Localidade' query in the workbook." type="100" refreshedVersion="8" minRefreshableVersion="5">
    <extLst>
      <ext xmlns:x15="http://schemas.microsoft.com/office/spreadsheetml/2010/11/main" uri="{DE250136-89BD-433C-8126-D09CA5730AF9}">
        <x15:connection id="ad98ed37-4be1-4c60-b0ba-1d72e7e38e0e">
          <x15:oledbPr connection="Provider=Microsoft.Mashup.OleDb.1;Data Source=$Workbook$;Location=QR_Localidade;Extended Properties=&quot;&quot;">
            <x15:dbTables>
              <x15:dbTable name="QR_Localidade"/>
            </x15:dbTables>
          </x15:oledbPr>
        </x15:connection>
      </ext>
    </extLst>
  </connection>
  <connection id="16" xr16:uid="{9AB373AF-42B3-4F69-A4A7-F83B9E303780}" keepAlive="1" name="Query - QR_Pedidos" description="Connection to the 'QR_Pedidos' query in the workbook." type="5" refreshedVersion="8" background="1" saveData="1">
    <dbPr connection="Provider=Microsoft.Mashup.OleDb.1;Data Source=$Workbook$;Location=QR_Pedidos;Extended Properties=&quot;&quot;" command="SELECT * FROM [QR_Pedidos]"/>
  </connection>
  <connection id="17" xr16:uid="{550CB7D5-F6FC-4D07-BC2D-5E32919709D1}" keepAlive="1" name="Query - TB_Estados" description="Connection to the 'TB_Estados' query in the workbook." type="5" refreshedVersion="0" background="1">
    <dbPr connection="Provider=Microsoft.Mashup.OleDb.1;Data Source=$Workbook$;Location=TB_Estados;Extended Properties=&quot;&quot;" command="SELECT * FROM [TB_Estados]"/>
  </connection>
  <connection id="18" xr16:uid="{20CE706D-E0DE-404F-8A50-513E1E6A3B3A}" keepAlive="1" name="Query - TB_Estoque" description="Connection to the 'TB_Estoque' query in the workbook." type="5" refreshedVersion="8" background="1" saveData="1">
    <dbPr connection="Provider=Microsoft.Mashup.OleDb.1;Data Source=$Workbook$;Location=TB_Estoque;Extended Properties=&quot;&quot;" command="SELECT * FROM [TB_Estoque]"/>
  </connection>
  <connection id="19" xr16:uid="{812DB4FC-E34F-466C-B541-5FA5C89B76AB}" keepAlive="1" name="Query - TB_Pedidos" description="Connection to the 'TB_Pedidos' query in the workbook." type="5" refreshedVersion="8" background="1" saveData="1">
    <dbPr connection="Provider=Microsoft.Mashup.OleDb.1;Data Source=$Workbook$;Location=TB_Pedidos;Extended Properties=&quot;&quot;" command="SELECT * FROM [TB_Pedidos]"/>
  </connection>
  <connection id="20" xr16:uid="{1A9A78DE-4E60-4A74-B830-2431D046B58F}" keepAlive="1" name="Query - TB_Produtos" description="Connection to the 'TB_Produtos' query in the workbook." type="5" refreshedVersion="8" background="1" saveData="1">
    <dbPr connection="Provider=Microsoft.Mashup.OleDb.1;Data Source=$Workbook$;Location=TB_Produtos;Extended Properties=&quot;&quot;" command="SELECT * FROM [TB_Produtos]"/>
  </connection>
  <connection id="21" xr16:uid="{B829AB36-E269-4B6A-BB44-3B5257CD5957}" keepAlive="1" name="Query - TB_Veiculos" description="Connection to the 'TB_Veiculos' query in the workbook." type="5" refreshedVersion="8" background="1" saveData="1">
    <dbPr connection="Provider=Microsoft.Mashup.OleDb.1;Data Source=$Workbook$;Location=TB_Veiculos;Extended Properties=&quot;&quot;" command="SELECT * FROM [TB_Veiculos]"/>
  </connection>
  <connection id="22" xr16:uid="{49DB5CFA-3D62-4C75-A053-7D0C0FEE933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<sst xmlns="http://schemas.openxmlformats.org/spreadsheetml/2006/main" count="111" uniqueCount="69">
  <si>
    <t>Grand Total</t>
  </si>
  <si>
    <t>Antecipado</t>
  </si>
  <si>
    <t>Atrasado</t>
  </si>
  <si>
    <t>No prazo</t>
  </si>
  <si>
    <t>caminhonete</t>
  </si>
  <si>
    <t>carro</t>
  </si>
  <si>
    <t>moto</t>
  </si>
  <si>
    <t>Count of Status</t>
  </si>
  <si>
    <t>Disponível</t>
  </si>
  <si>
    <t>Ocupado</t>
  </si>
  <si>
    <t>S2D - Max Outliers</t>
  </si>
  <si>
    <t>S2D - Q1</t>
  </si>
  <si>
    <t>Column Labels</t>
  </si>
  <si>
    <t>S2D - Max Boxplot</t>
  </si>
  <si>
    <t>S2D - Q3</t>
  </si>
  <si>
    <t>S2D - Mediana</t>
  </si>
  <si>
    <t>S2D - Min Boxplot</t>
  </si>
  <si>
    <t>S2D - Min Outliers</t>
  </si>
  <si>
    <t>Entregas</t>
  </si>
  <si>
    <t>Antecipados</t>
  </si>
  <si>
    <t>Disponibilidade</t>
  </si>
  <si>
    <t>Carro</t>
  </si>
  <si>
    <t>Moto</t>
  </si>
  <si>
    <t>Atrasados</t>
  </si>
  <si>
    <t>S2D</t>
  </si>
  <si>
    <t>SLA</t>
  </si>
  <si>
    <t>Max</t>
  </si>
  <si>
    <t>Min</t>
  </si>
  <si>
    <t>Q3</t>
  </si>
  <si>
    <t>Q2</t>
  </si>
  <si>
    <t>Q1</t>
  </si>
  <si>
    <t>Indicadores de entrega</t>
  </si>
  <si>
    <t>Indicador de Entrega</t>
  </si>
  <si>
    <t>Selecionado</t>
  </si>
  <si>
    <t>#Max Outliers</t>
  </si>
  <si>
    <t>#Min Outliers</t>
  </si>
  <si>
    <t>Indicador</t>
  </si>
  <si>
    <t>No Prazo (em dias)</t>
  </si>
  <si>
    <t>Antecipado (em dias)</t>
  </si>
  <si>
    <t>Atrasado (em dias)</t>
  </si>
  <si>
    <t>Caminhonete</t>
  </si>
  <si>
    <t>Norte</t>
  </si>
  <si>
    <t>Pedidos Atendidos</t>
  </si>
  <si>
    <t>Estoque</t>
  </si>
  <si>
    <t>Regiao</t>
  </si>
  <si>
    <t>Pedidos Atendidos por Regiao</t>
  </si>
  <si>
    <t>Maximo</t>
  </si>
  <si>
    <t>Media</t>
  </si>
  <si>
    <t>Minimo</t>
  </si>
  <si>
    <t>Centro-Oeste</t>
  </si>
  <si>
    <t>Nordeste</t>
  </si>
  <si>
    <t>Sudeste</t>
  </si>
  <si>
    <t>Sul</t>
  </si>
  <si>
    <t>Quantidade de Pedidos</t>
  </si>
  <si>
    <t>Filtros</t>
  </si>
  <si>
    <t>Values</t>
  </si>
  <si>
    <t>SLA - Max Outliers</t>
  </si>
  <si>
    <t>SLA - Max Boxplot</t>
  </si>
  <si>
    <t>SLA - Q3</t>
  </si>
  <si>
    <t>SLA - Mediana</t>
  </si>
  <si>
    <t>SLA - Q1</t>
  </si>
  <si>
    <t>SLA - Min Boxplot</t>
  </si>
  <si>
    <t>SLA - Min Outliers</t>
  </si>
  <si>
    <t>Q4</t>
  </si>
  <si>
    <t>Goiás</t>
  </si>
  <si>
    <t>Mato Grosso</t>
  </si>
  <si>
    <t>Mato Grosso do Sul</t>
  </si>
  <si>
    <t>Distrito Federal</t>
  </si>
  <si>
    <t>Count of ID 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</si>
</sst>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8" formatCode="0.0%"/>
  </numFmts>
  <fonts count="18" x14ac:knownFonts="1">
    <font>
      <sz val="11"/>
      <color theme="1"/>
      <name val="Aptos Narrow"/>
      <family val="2"/>
      <scheme val="minor"/>
    </font>
    <font>
      <sz val="16"/>
      <color theme="1"/>
      <name val="Aptos Narrow"/>
      <family val="2"/>
      <scheme val="minor"/>
    </font>
    <font>
      <b/>
      <sz val="20"/>
      <color theme="1"/>
      <name val="Aptos Narrow"/>
      <family val="2"/>
      <scheme val="minor"/>
    </font>
    <font>
      <b/>
      <sz val="20"/>
      <color theme="1"/>
      <name val="Amasis MT Pro Black"/>
      <family val="1"/>
    </font>
    <font>
      <b/>
      <sz val="16"/>
      <color theme="1"/>
      <name val="Aptos Narrow"/>
      <family val="2"/>
      <scheme val="minor"/>
    </font>
    <font>
      <b/>
      <sz val="20"/>
      <color theme="1"/>
      <name val="Amasis MT Pro"/>
      <family val="1"/>
    </font>
    <font>
      <b/>
      <sz val="14"/>
      <color theme="1"/>
      <name val="Aptos Narrow"/>
      <family val="2"/>
      <scheme val="minor"/>
    </font>
    <font>
      <b/>
      <sz val="24"/>
      <color theme="1"/>
      <name val="Amasis MT Pro"/>
      <family val="1"/>
    </font>
    <font>
      <sz val="11"/>
      <color rgb="FFFFE6B3"/>
      <name val="Aptos Narrow"/>
      <family val="2"/>
      <scheme val="minor"/>
    </font>
    <font>
      <b/>
      <sz val="20"/>
      <color rgb="FFFFE6B3"/>
      <name val="Amasis MT Pro"/>
      <family val="1"/>
    </font>
    <font>
      <b/>
      <sz val="20"/>
      <name val="Amasis MT Pro"/>
      <family val="1"/>
    </font>
    <font>
      <b/>
      <sz val="11"/>
      <color rgb="FFFFE6B3"/>
      <name val="Aptos Narrow"/>
      <family val="2"/>
      <scheme val="minor"/>
    </font>
    <font>
      <b/>
      <sz val="14"/>
      <name val="Aptos Narrow"/>
      <family val="2"/>
      <scheme val="minor"/>
    </font>
    <font>
      <b/>
      <sz val="20"/>
      <name val="Aptos Narrow"/>
      <family val="2"/>
      <scheme val="minor"/>
    </font>
    <font>
      <b/>
      <sz val="24"/>
      <name val="Amasis MT Pro"/>
      <family val="1"/>
    </font>
    <font>
      <b/>
      <sz val="11"/>
      <color theme="1"/>
      <name val="Aptos Narrow"/>
      <family val="2"/>
      <scheme val="minor"/>
    </font>
    <font>
      <b/>
      <sz val="15"/>
      <color theme="1"/>
      <name val="Aptos Narrow"/>
      <family val="2"/>
      <scheme val="minor"/>
    </font>
    <font>
      <sz val="11"/>
      <color theme="1"/>
      <name val="Aptos Narrow"/>
      <family val="2"/>
      <scheme val="minor"/>
    </font>
  </fonts>
  <fills count="5">
    <fill>
      <patternFill patternType="none"/>
    </fill>
    <fill>
      <patternFill patternType="gray125"/>
    </fill>
    <fill>
      <patternFill patternType="solid">
        <fgColor theme="0"/>
        <bgColor indexed="64"/>
      </patternFill>
    </fill>
    <fill>
      <patternFill patternType="solid">
        <fgColor rgb="FFFFE6B3"/>
        <bgColor indexed="64"/>
      </patternFill>
    </fill>
    <fill>
      <patternFill patternType="solid">
        <fgColor rgb="FF663300"/>
        <bgColor indexed="64"/>
      </patternFill>
    </fill>
  </fills>
  <borders count="32">
    <border>
      <left/>
      <right/>
      <top/>
      <bottom/>
      <diagonal/>
    </border>
    <border>
      <left/>
      <right/>
      <top/>
      <bottom style="thick">
        <color indexed="64"/>
      </bottom>
      <diagonal/>
    </border>
    <border>
      <left style="thick">
        <color indexed="64"/>
      </left>
      <right/>
      <top style="thick">
        <color indexed="64"/>
      </top>
      <bottom/>
      <diagonal/>
    </border>
    <border>
      <left/>
      <right/>
      <top style="thick">
        <color indexed="64"/>
      </top>
      <bottom/>
      <diagonal/>
    </border>
    <border>
      <left/>
      <right style="thick">
        <color indexed="64"/>
      </right>
      <top style="thick">
        <color indexed="64"/>
      </top>
      <bottom/>
      <diagonal/>
    </border>
    <border>
      <left style="thick">
        <color indexed="64"/>
      </left>
      <right/>
      <top/>
      <bottom/>
      <diagonal/>
    </border>
    <border>
      <left/>
      <right style="thick">
        <color indexed="64"/>
      </right>
      <top/>
      <bottom/>
      <diagonal/>
    </border>
    <border>
      <left style="thick">
        <color indexed="64"/>
      </left>
      <right/>
      <top/>
      <bottom style="thick">
        <color indexed="64"/>
      </bottom>
      <diagonal/>
    </border>
    <border>
      <left/>
      <right style="thick">
        <color indexed="64"/>
      </right>
      <top/>
      <bottom style="thick">
        <color indexed="64"/>
      </bottom>
      <diagonal/>
    </border>
    <border>
      <left/>
      <right style="double">
        <color indexed="64"/>
      </right>
      <top/>
      <bottom/>
      <diagonal/>
    </border>
    <border>
      <left/>
      <right style="double">
        <color indexed="64"/>
      </right>
      <top style="double">
        <color indexed="64"/>
      </top>
      <bottom/>
      <diagonal/>
    </border>
    <border>
      <left/>
      <right/>
      <top/>
      <bottom style="double">
        <color indexed="64"/>
      </bottom>
      <diagonal/>
    </border>
    <border>
      <left/>
      <right style="double">
        <color indexed="64"/>
      </right>
      <top/>
      <bottom style="double">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thick">
        <color indexed="64"/>
      </right>
      <top style="medium">
        <color indexed="64"/>
      </top>
      <bottom/>
      <diagonal/>
    </border>
    <border>
      <left/>
      <right style="thick">
        <color indexed="64"/>
      </right>
      <top/>
      <bottom style="medium">
        <color indexed="64"/>
      </bottom>
      <diagonal/>
    </border>
    <border>
      <left/>
      <right/>
      <top/>
      <bottom style="mediumDashed">
        <color indexed="64"/>
      </bottom>
      <diagonal/>
    </border>
    <border>
      <left/>
      <right/>
      <top style="mediumDashed">
        <color indexed="64"/>
      </top>
      <bottom/>
      <diagonal/>
    </border>
    <border>
      <left/>
      <right/>
      <top style="double">
        <color indexed="64"/>
      </top>
      <bottom style="thick">
        <color indexed="64"/>
      </bottom>
      <diagonal/>
    </border>
    <border>
      <left style="thick">
        <color indexed="64"/>
      </left>
      <right style="double">
        <color indexed="64"/>
      </right>
      <top/>
      <bottom/>
      <diagonal/>
    </border>
    <border>
      <left style="medium">
        <color indexed="64"/>
      </left>
      <right style="mediumDashDotDot">
        <color indexed="64"/>
      </right>
      <top/>
      <bottom/>
      <diagonal/>
    </border>
    <border>
      <left style="double">
        <color indexed="64"/>
      </left>
      <right/>
      <top style="double">
        <color indexed="64"/>
      </top>
      <bottom/>
      <diagonal/>
    </border>
    <border>
      <left/>
      <right/>
      <top style="double">
        <color indexed="64"/>
      </top>
      <bottom/>
      <diagonal/>
    </border>
    <border>
      <left style="double">
        <color indexed="64"/>
      </left>
      <right/>
      <top/>
      <bottom style="double">
        <color indexed="64"/>
      </bottom>
      <diagonal/>
    </border>
    <border>
      <left style="double">
        <color indexed="64"/>
      </left>
      <right/>
      <top/>
      <bottom/>
      <diagonal/>
    </border>
  </borders>
  <cellStyleXfs count="2">
    <xf numFmtId="0" fontId="0" fillId="0" borderId="0"/>
    <xf numFmtId="9" fontId="17" fillId="0" borderId="0" applyFont="0" applyFill="0" applyBorder="0" applyAlignment="0" applyProtection="0"/>
  </cellStyleXfs>
  <cellXfs count="106">
    <xf numFmtId="0" fontId="0" fillId="0" borderId="0" xfId="0"/>
    <xf numFmtId="0" fontId="0" fillId="0" borderId="0" xfId="0" applyAlignment="1">
      <alignment horizontal="center" vertical="center" wrapText="1"/>
    </xf>
    <xf numFmtId="0" fontId="0" fillId="0" borderId="0" xfId="0" applyAlignment="1">
      <alignment horizontal="center" vertical="center"/>
    </xf>
    <xf numFmtId="0" fontId="0" fillId="0" borderId="0" xfId="0" applyAlignment="1">
      <alignment horizontal="center"/>
    </xf>
    <xf numFmtId="0" fontId="0" fillId="3" borderId="12" xfId="0" applyFill="1" applyBorder="1"/>
    <xf numFmtId="0" fontId="0" fillId="3" borderId="11" xfId="0" applyFill="1" applyBorder="1"/>
    <xf numFmtId="0" fontId="0" fillId="3" borderId="5" xfId="0" applyFill="1" applyBorder="1"/>
    <xf numFmtId="0" fontId="0" fillId="3" borderId="6" xfId="0" applyFill="1" applyBorder="1"/>
    <xf numFmtId="0" fontId="0" fillId="3" borderId="22" xfId="0" applyFill="1" applyBorder="1"/>
    <xf numFmtId="0" fontId="0" fillId="3" borderId="19" xfId="0" applyFill="1" applyBorder="1"/>
    <xf numFmtId="0" fontId="0" fillId="3" borderId="23" xfId="0" applyFill="1" applyBorder="1"/>
    <xf numFmtId="0" fontId="0" fillId="3" borderId="7" xfId="0" applyFill="1" applyBorder="1"/>
    <xf numFmtId="0" fontId="0" fillId="3" borderId="1" xfId="0" applyFill="1" applyBorder="1"/>
    <xf numFmtId="0" fontId="0" fillId="3" borderId="24" xfId="0" applyFill="1" applyBorder="1"/>
    <xf numFmtId="0" fontId="0" fillId="3" borderId="21" xfId="0" applyFill="1" applyBorder="1"/>
    <xf numFmtId="0" fontId="0" fillId="3" borderId="2" xfId="0" applyFill="1" applyBorder="1"/>
    <xf numFmtId="0" fontId="0" fillId="3" borderId="3" xfId="0" applyFill="1" applyBorder="1"/>
    <xf numFmtId="0" fontId="0" fillId="3" borderId="4" xfId="0" applyFill="1" applyBorder="1"/>
    <xf numFmtId="0" fontId="0" fillId="3" borderId="13" xfId="0" applyFill="1" applyBorder="1"/>
    <xf numFmtId="0" fontId="0" fillId="3" borderId="14" xfId="0" applyFill="1" applyBorder="1"/>
    <xf numFmtId="0" fontId="0" fillId="3" borderId="15" xfId="0" applyFill="1" applyBorder="1"/>
    <xf numFmtId="0" fontId="0" fillId="3" borderId="16" xfId="0" applyFill="1" applyBorder="1"/>
    <xf numFmtId="0" fontId="0" fillId="3" borderId="17" xfId="0" applyFill="1" applyBorder="1"/>
    <xf numFmtId="0" fontId="0" fillId="3" borderId="18" xfId="0" applyFill="1" applyBorder="1"/>
    <xf numFmtId="0" fontId="0" fillId="3" borderId="20" xfId="0" applyFill="1" applyBorder="1"/>
    <xf numFmtId="0" fontId="0" fillId="3" borderId="9" xfId="0" applyFill="1" applyBorder="1"/>
    <xf numFmtId="0" fontId="0" fillId="3" borderId="10" xfId="0" applyFill="1" applyBorder="1"/>
    <xf numFmtId="0" fontId="8" fillId="3" borderId="11" xfId="0" applyFont="1" applyFill="1" applyBorder="1"/>
    <xf numFmtId="0" fontId="0" fillId="3" borderId="25" xfId="0" applyFill="1" applyBorder="1"/>
    <xf numFmtId="0" fontId="8" fillId="3" borderId="1" xfId="0" applyFont="1" applyFill="1" applyBorder="1"/>
    <xf numFmtId="0" fontId="0" fillId="3" borderId="26" xfId="0" applyFill="1" applyBorder="1"/>
    <xf numFmtId="0" fontId="8" fillId="3" borderId="16" xfId="0" applyFont="1" applyFill="1" applyBorder="1"/>
    <xf numFmtId="0" fontId="8" fillId="3" borderId="18" xfId="0" applyFont="1" applyFill="1" applyBorder="1"/>
    <xf numFmtId="0" fontId="8" fillId="3" borderId="19" xfId="0" applyFont="1" applyFill="1" applyBorder="1"/>
    <xf numFmtId="0" fontId="0" fillId="3" borderId="27" xfId="0" applyFill="1" applyBorder="1"/>
    <xf numFmtId="0" fontId="9" fillId="0" borderId="0" xfId="0" applyFont="1" applyAlignment="1">
      <alignment vertical="center"/>
    </xf>
    <xf numFmtId="0" fontId="0" fillId="3" borderId="0" xfId="0" applyFill="1"/>
    <xf numFmtId="0" fontId="0" fillId="3" borderId="29" xfId="0" applyFill="1" applyBorder="1"/>
    <xf numFmtId="0" fontId="8" fillId="3" borderId="30" xfId="0" applyFont="1" applyFill="1" applyBorder="1"/>
    <xf numFmtId="0" fontId="8" fillId="3" borderId="28" xfId="0" applyFont="1" applyFill="1" applyBorder="1"/>
    <xf numFmtId="0" fontId="8" fillId="3" borderId="31" xfId="0" applyFont="1" applyFill="1" applyBorder="1"/>
    <xf numFmtId="0" fontId="9" fillId="3" borderId="0" xfId="0" applyFont="1" applyFill="1" applyAlignment="1">
      <alignment vertical="center"/>
    </xf>
    <xf numFmtId="0" fontId="0" fillId="3" borderId="31" xfId="0" applyFill="1" applyBorder="1"/>
    <xf numFmtId="0" fontId="1" fillId="3" borderId="0" xfId="0" applyFont="1" applyFill="1"/>
    <xf numFmtId="0" fontId="11" fillId="3" borderId="31" xfId="0" applyFont="1" applyFill="1" applyBorder="1"/>
    <xf numFmtId="0" fontId="0" fillId="0" borderId="0" xfId="0" pivotButton="1"/>
    <xf numFmtId="0" fontId="0" fillId="0" borderId="0" xfId="0" applyAlignment="1">
      <alignment horizontal="left"/>
    </xf>
    <xf numFmtId="0" fontId="0" fillId="0" borderId="0" xfId="0" applyAlignment="1">
      <alignment horizontal="left" indent="1"/>
    </xf>
    <xf numFmtId="0" fontId="5" fillId="3" borderId="0" xfId="0" applyFont="1" applyFill="1" applyAlignment="1">
      <alignment vertical="center"/>
    </xf>
    <xf numFmtId="0" fontId="10" fillId="3" borderId="0" xfId="0" applyFont="1" applyFill="1" applyAlignment="1">
      <alignment vertical="center"/>
    </xf>
    <xf numFmtId="0" fontId="7" fillId="3" borderId="0" xfId="0" applyFont="1" applyFill="1" applyAlignment="1">
      <alignment horizontal="center" vertical="center"/>
    </xf>
    <xf numFmtId="2" fontId="0" fillId="0" borderId="0" xfId="0" applyNumberFormat="1"/>
    <xf numFmtId="0" fontId="8" fillId="3" borderId="0" xfId="0" applyFont="1" applyFill="1"/>
    <xf numFmtId="0" fontId="14" fillId="3" borderId="0" xfId="0" applyFont="1" applyFill="1" applyAlignment="1">
      <alignment horizontal="center" vertical="center"/>
    </xf>
    <xf numFmtId="0" fontId="12" fillId="3" borderId="0" xfId="0" applyFont="1" applyFill="1"/>
    <xf numFmtId="0" fontId="15" fillId="3" borderId="0" xfId="0" applyFont="1" applyFill="1"/>
    <xf numFmtId="0" fontId="3" fillId="3" borderId="0" xfId="0" applyFont="1" applyFill="1" applyAlignment="1">
      <alignment horizontal="center" vertical="center"/>
    </xf>
    <xf numFmtId="0" fontId="16" fillId="3" borderId="0" xfId="0" applyFont="1" applyFill="1" applyAlignment="1">
      <alignment vertical="center" wrapText="1"/>
    </xf>
    <xf numFmtId="0" fontId="15" fillId="0" borderId="0" xfId="0" applyFont="1"/>
    <xf numFmtId="0" fontId="4" fillId="3" borderId="0" xfId="0" applyFont="1" applyFill="1" applyAlignment="1">
      <alignment horizontal="center" vertical="center"/>
    </xf>
    <xf numFmtId="0" fontId="3" fillId="2" borderId="2" xfId="0" applyFont="1" applyFill="1" applyBorder="1" applyAlignment="1">
      <alignment horizontal="center" vertical="center"/>
    </xf>
    <xf numFmtId="0" fontId="3" fillId="2" borderId="3" xfId="0" applyFont="1" applyFill="1" applyBorder="1" applyAlignment="1">
      <alignment horizontal="center" vertical="center"/>
    </xf>
    <xf numFmtId="0" fontId="3" fillId="2" borderId="4" xfId="0" applyFont="1" applyFill="1" applyBorder="1" applyAlignment="1">
      <alignment horizontal="center" vertical="center"/>
    </xf>
    <xf numFmtId="0" fontId="3" fillId="2" borderId="7" xfId="0" applyFont="1" applyFill="1" applyBorder="1" applyAlignment="1">
      <alignment horizontal="center" vertical="center"/>
    </xf>
    <xf numFmtId="0" fontId="3" fillId="2" borderId="1" xfId="0" applyFont="1" applyFill="1" applyBorder="1" applyAlignment="1">
      <alignment horizontal="center" vertical="center"/>
    </xf>
    <xf numFmtId="0" fontId="3" fillId="2" borderId="8" xfId="0" applyFont="1" applyFill="1" applyBorder="1" applyAlignment="1">
      <alignment horizontal="center" vertical="center"/>
    </xf>
    <xf numFmtId="0" fontId="4" fillId="3" borderId="0" xfId="0" applyFont="1" applyFill="1" applyAlignment="1">
      <alignment horizontal="center" vertical="center" wrapText="1"/>
    </xf>
    <xf numFmtId="0" fontId="4" fillId="3" borderId="1" xfId="0" applyFont="1" applyFill="1" applyBorder="1" applyAlignment="1">
      <alignment horizontal="center" vertical="center" wrapText="1"/>
    </xf>
    <xf numFmtId="0" fontId="9" fillId="4" borderId="13" xfId="0" applyFont="1" applyFill="1" applyBorder="1" applyAlignment="1">
      <alignment horizontal="center" vertical="center"/>
    </xf>
    <xf numFmtId="0" fontId="9" fillId="4" borderId="14" xfId="0" applyFont="1" applyFill="1" applyBorder="1" applyAlignment="1">
      <alignment horizontal="center" vertical="center"/>
    </xf>
    <xf numFmtId="0" fontId="9" fillId="4" borderId="15" xfId="0" applyFont="1" applyFill="1" applyBorder="1" applyAlignment="1">
      <alignment horizontal="center" vertical="center"/>
    </xf>
    <xf numFmtId="0" fontId="9" fillId="4" borderId="18" xfId="0" applyFont="1" applyFill="1" applyBorder="1" applyAlignment="1">
      <alignment horizontal="center" vertical="center"/>
    </xf>
    <xf numFmtId="0" fontId="9" fillId="4" borderId="19" xfId="0" applyFont="1" applyFill="1" applyBorder="1" applyAlignment="1">
      <alignment horizontal="center" vertical="center"/>
    </xf>
    <xf numFmtId="0" fontId="9" fillId="4" borderId="20" xfId="0" applyFont="1" applyFill="1" applyBorder="1" applyAlignment="1">
      <alignment horizontal="center" vertical="center"/>
    </xf>
    <xf numFmtId="0" fontId="5" fillId="2" borderId="16" xfId="0" applyFont="1" applyFill="1" applyBorder="1" applyAlignment="1">
      <alignment horizontal="center" vertical="center"/>
    </xf>
    <xf numFmtId="0" fontId="5" fillId="2" borderId="0" xfId="0" applyFont="1" applyFill="1" applyAlignment="1">
      <alignment horizontal="center" vertical="center"/>
    </xf>
    <xf numFmtId="0" fontId="5" fillId="2" borderId="17" xfId="0" applyFont="1" applyFill="1" applyBorder="1" applyAlignment="1">
      <alignment horizontal="center" vertical="center"/>
    </xf>
    <xf numFmtId="0" fontId="5" fillId="2" borderId="18" xfId="0" applyFont="1" applyFill="1" applyBorder="1" applyAlignment="1">
      <alignment horizontal="center" vertical="center"/>
    </xf>
    <xf numFmtId="0" fontId="5" fillId="2" borderId="19" xfId="0" applyFont="1" applyFill="1" applyBorder="1" applyAlignment="1">
      <alignment horizontal="center" vertical="center"/>
    </xf>
    <xf numFmtId="0" fontId="5" fillId="2" borderId="20" xfId="0" applyFont="1" applyFill="1" applyBorder="1" applyAlignment="1">
      <alignment horizontal="center" vertical="center"/>
    </xf>
    <xf numFmtId="0" fontId="16" fillId="3" borderId="0" xfId="0" applyFont="1" applyFill="1" applyAlignment="1">
      <alignment horizontal="center" vertical="center" wrapText="1"/>
    </xf>
    <xf numFmtId="0" fontId="5" fillId="2" borderId="13" xfId="0" applyFont="1" applyFill="1" applyBorder="1" applyAlignment="1">
      <alignment horizontal="center" vertical="center"/>
    </xf>
    <xf numFmtId="0" fontId="5" fillId="2" borderId="14" xfId="0" applyFont="1" applyFill="1" applyBorder="1" applyAlignment="1">
      <alignment horizontal="center" vertical="center"/>
    </xf>
    <xf numFmtId="0" fontId="5" fillId="2" borderId="15" xfId="0" applyFont="1" applyFill="1" applyBorder="1" applyAlignment="1">
      <alignment horizontal="center" vertical="center"/>
    </xf>
    <xf numFmtId="0" fontId="13" fillId="2" borderId="0" xfId="0" applyFont="1" applyFill="1" applyAlignment="1">
      <alignment horizontal="center" vertical="center"/>
    </xf>
    <xf numFmtId="0" fontId="12" fillId="2" borderId="0" xfId="0" applyFont="1" applyFill="1" applyAlignment="1">
      <alignment horizontal="center"/>
    </xf>
    <xf numFmtId="0" fontId="6" fillId="2" borderId="0" xfId="0" applyFont="1" applyFill="1" applyAlignment="1">
      <alignment horizontal="center" vertical="center"/>
    </xf>
    <xf numFmtId="0" fontId="2" fillId="2" borderId="0" xfId="0" applyFont="1" applyFill="1" applyAlignment="1">
      <alignment horizontal="center" vertical="center"/>
    </xf>
    <xf numFmtId="0" fontId="4" fillId="3" borderId="0" xfId="0" applyFont="1" applyFill="1" applyAlignment="1">
      <alignment horizontal="left" vertical="center"/>
    </xf>
    <xf numFmtId="0" fontId="0" fillId="0" borderId="0" xfId="0" applyNumberFormat="1"/>
    <xf numFmtId="0" fontId="2" fillId="3" borderId="0" xfId="0" applyFont="1" applyFill="1" applyBorder="1" applyAlignment="1">
      <alignment horizontal="center" vertical="center"/>
    </xf>
    <xf numFmtId="0" fontId="0" fillId="3" borderId="0" xfId="0" applyFill="1" applyBorder="1"/>
    <xf numFmtId="0" fontId="0" fillId="0" borderId="0" xfId="0" applyAlignment="1"/>
    <xf numFmtId="0" fontId="5" fillId="3" borderId="0" xfId="0" applyFont="1" applyFill="1" applyBorder="1" applyAlignment="1">
      <alignment vertical="center"/>
    </xf>
    <xf numFmtId="0" fontId="0" fillId="0" borderId="0" xfId="0" applyFont="1" applyAlignment="1">
      <alignment horizontal="center" vertical="center"/>
    </xf>
    <xf numFmtId="10" fontId="0" fillId="0" borderId="0" xfId="0" applyNumberFormat="1"/>
    <xf numFmtId="168" fontId="0" fillId="0" borderId="0" xfId="1" applyNumberFormat="1" applyFont="1"/>
    <xf numFmtId="0" fontId="4" fillId="3" borderId="0" xfId="0" applyFont="1" applyFill="1" applyAlignment="1">
      <alignment horizontal="left" vertical="center" wrapText="1"/>
    </xf>
    <xf numFmtId="0" fontId="0" fillId="3" borderId="0" xfId="0" applyFill="1" applyAlignment="1">
      <alignment horizontal="left"/>
    </xf>
    <xf numFmtId="9" fontId="4" fillId="3" borderId="0" xfId="1" applyFont="1" applyFill="1" applyBorder="1" applyAlignment="1">
      <alignment vertical="center"/>
    </xf>
    <xf numFmtId="9" fontId="4" fillId="2" borderId="13" xfId="1" applyFont="1" applyFill="1" applyBorder="1" applyAlignment="1">
      <alignment horizontal="center" vertical="center"/>
    </xf>
    <xf numFmtId="9" fontId="4" fillId="2" borderId="14" xfId="1" applyFont="1" applyFill="1" applyBorder="1" applyAlignment="1">
      <alignment horizontal="center" vertical="center"/>
    </xf>
    <xf numFmtId="9" fontId="4" fillId="2" borderId="15" xfId="1" applyFont="1" applyFill="1" applyBorder="1" applyAlignment="1">
      <alignment horizontal="center" vertical="center"/>
    </xf>
    <xf numFmtId="9" fontId="4" fillId="2" borderId="18" xfId="1" applyFont="1" applyFill="1" applyBorder="1" applyAlignment="1">
      <alignment horizontal="center" vertical="center"/>
    </xf>
    <xf numFmtId="9" fontId="4" fillId="2" borderId="19" xfId="1" applyFont="1" applyFill="1" applyBorder="1" applyAlignment="1">
      <alignment horizontal="center" vertical="center"/>
    </xf>
    <xf numFmtId="9" fontId="4" fillId="2" borderId="20" xfId="1" applyFont="1" applyFill="1" applyBorder="1" applyAlignment="1">
      <alignment horizontal="center" vertical="center"/>
    </xf>
  </cellXfs>
  <cellStyles count="2">
    <cellStyle name="Normal" xfId="0" builtinId="0"/>
    <cellStyle name="Percent" xfId="1" builtinId="5"/>
  </cellStyles>
  <dxfs count="39">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numFmt numFmtId="167" formatCode="0.0"/>
    </dxf>
    <dxf>
      <font>
        <b/>
        <i val="0"/>
        <sz val="14"/>
        <color rgb="FFFFE6B3"/>
        <name val="Aptos Narrow"/>
        <family val="2"/>
        <scheme val="minor"/>
      </font>
    </dxf>
    <dxf>
      <font>
        <b/>
        <i val="0"/>
        <color theme="0"/>
      </font>
      <fill>
        <patternFill patternType="solid">
          <fgColor theme="0"/>
          <bgColor rgb="FF663300"/>
        </patternFill>
      </fill>
      <border>
        <left style="thin">
          <color theme="1" tint="-0.499984740745262"/>
        </left>
        <right style="thin">
          <color theme="1" tint="-0.499984740745262"/>
        </right>
        <top style="thin">
          <color theme="1" tint="-0.499984740745262"/>
        </top>
        <bottom style="thin">
          <color theme="1" tint="-0.499984740745262"/>
        </bottom>
      </border>
    </dxf>
    <dxf>
      <numFmt numFmtId="167" formatCode="0.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1" indent="0" justifyLastLine="0" shrinkToFit="0" readingOrder="0"/>
    </dxf>
    <dxf>
      <font>
        <b/>
        <i val="0"/>
        <sz val="14"/>
        <color rgb="FFFFE6B3"/>
      </font>
    </dxf>
    <dxf>
      <font>
        <sz val="14"/>
      </font>
      <fill>
        <patternFill>
          <bgColor rgb="FF663300"/>
        </patternFill>
      </fill>
    </dxf>
  </dxfs>
  <tableStyles count="2" defaultTableStyle="TableStyleMedium2" defaultPivotStyle="PivotStyleLight16">
    <tableStyle name="Brown, Timeline Style Dark" pivot="0" table="0" count="8" xr9:uid="{3F5CBE0D-11C1-494C-8542-110D46253368}">
      <tableStyleElement type="wholeTable" dxfId="29"/>
      <tableStyleElement type="headerRow" dxfId="28"/>
    </tableStyle>
    <tableStyle name="Slicer Style 1" pivot="0" table="0" count="6" xr9:uid="{2CCF309F-6C57-4526-A3BB-2DE825D746A3}">
      <tableStyleElement type="wholeTable" dxfId="38"/>
      <tableStyleElement type="headerRow" dxfId="37"/>
    </tableStyle>
  </tableStyles>
  <colors>
    <mruColors>
      <color rgb="FF663300"/>
      <color rgb="FFFFE6B3"/>
      <color rgb="FFFDFDFD"/>
      <color rgb="FFFFCC99"/>
      <color rgb="FFFFC85B"/>
      <color rgb="FF003300"/>
    </mruColors>
  </colors>
  <extLst>
    <ext xmlns:x14="http://schemas.microsoft.com/office/spreadsheetml/2009/9/main" uri="{46F421CA-312F-682f-3DD2-61675219B42D}">
      <x14:dxfs count="4">
        <dxf>
          <fill>
            <patternFill>
              <bgColor theme="9" tint="-0.24994659260841701"/>
            </patternFill>
          </fill>
        </dxf>
        <dxf>
          <fill>
            <patternFill>
              <bgColor theme="9" tint="0.79998168889431442"/>
            </patternFill>
          </fill>
        </dxf>
        <dxf>
          <fill>
            <gradientFill degree="90">
              <stop position="0">
                <color theme="9" tint="-0.25098422193060094"/>
              </stop>
              <stop position="0.5">
                <color theme="9" tint="-0.49803155613879818"/>
              </stop>
              <stop position="1">
                <color theme="9" tint="-0.25098422193060094"/>
              </stop>
            </gradientFill>
          </fill>
        </dxf>
        <dxf>
          <fill>
            <patternFill>
              <bgColor theme="0" tint="-4.9989318521683403E-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A0A4C193-F2C1-4fcb-8827-314CF55A85BB}">
      <x15:dxfs count="6">
        <dxf>
          <fill>
            <patternFill patternType="solid">
              <fgColor theme="0" tint="-0.14993743705557422"/>
              <bgColor rgb="FFFDFDFD"/>
            </patternFill>
          </fill>
        </dxf>
        <dxf>
          <fill>
            <gradientFill degree="90">
              <stop position="0">
                <color theme="9" tint="-0.25098422193060094"/>
              </stop>
              <stop position="0.5">
                <color rgb="FF003300"/>
              </stop>
              <stop position="1">
                <color theme="9" tint="-0.25098422193060094"/>
              </stop>
            </gradientFill>
          </fill>
          <border>
            <left style="thin">
              <color auto="1"/>
            </left>
            <right style="thin">
              <color auto="1"/>
            </right>
            <top style="thin">
              <color auto="1"/>
            </top>
            <bottom style="thin">
              <color auto="1"/>
            </bottom>
          </border>
        </dxf>
        <dxf>
          <font>
            <sz val="12"/>
            <color rgb="FFFFE6B3"/>
            <name val="Aptos Narrow"/>
            <family val="2"/>
            <scheme val="minor"/>
          </font>
        </dxf>
        <dxf>
          <font>
            <sz val="12"/>
            <color rgb="FFFFE6B3"/>
            <name val="Aptos Narrow"/>
            <family val="2"/>
            <scheme val="minor"/>
          </font>
        </dxf>
        <dxf>
          <font>
            <sz val="12"/>
            <color rgb="FFFFE6B3"/>
            <name val="Aptos Narrow"/>
            <family val="2"/>
            <scheme val="minor"/>
          </font>
        </dxf>
        <dxf>
          <font>
            <sz val="12"/>
            <color rgb="FFFFE6B3"/>
            <name val="Aptos Narrow"/>
            <family val="2"/>
            <scheme val="minor"/>
          </font>
        </dxf>
      </x15:dxfs>
    </ext>
    <ext xmlns:x15="http://schemas.microsoft.com/office/spreadsheetml/2010/11/main" uri="{9260A510-F301-46a8-8635-F512D64BE5F5}">
      <x15:timelineStyles defaultTimelineStyle="TimeSlicerStyleLight1">
        <x15:timelineStyle name="Brown, Timeline Style Dark">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2.xml"/><Relationship Id="rId21" Type="http://schemas.openxmlformats.org/officeDocument/2006/relationships/sharedStrings" Target="sharedStrings.xml"/><Relationship Id="rId42" Type="http://schemas.openxmlformats.org/officeDocument/2006/relationships/customXml" Target="../customXml/item18.xml"/><Relationship Id="rId47" Type="http://schemas.openxmlformats.org/officeDocument/2006/relationships/customXml" Target="../customXml/item23.xml"/><Relationship Id="rId63" Type="http://schemas.openxmlformats.org/officeDocument/2006/relationships/customXml" Target="../customXml/item39.xml"/><Relationship Id="rId68" Type="http://schemas.openxmlformats.org/officeDocument/2006/relationships/customXml" Target="../customXml/item44.xml"/><Relationship Id="rId16" Type="http://schemas.openxmlformats.org/officeDocument/2006/relationships/pivotCacheDefinition" Target="pivotCache/pivotCacheDefinition9.xml"/><Relationship Id="rId11" Type="http://schemas.openxmlformats.org/officeDocument/2006/relationships/pivotCacheDefinition" Target="pivotCache/pivotCacheDefinition5.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3" Type="http://schemas.openxmlformats.org/officeDocument/2006/relationships/customXml" Target="../customXml/item29.xml"/><Relationship Id="rId58" Type="http://schemas.openxmlformats.org/officeDocument/2006/relationships/customXml" Target="../customXml/item34.xml"/><Relationship Id="rId66" Type="http://schemas.openxmlformats.org/officeDocument/2006/relationships/customXml" Target="../customXml/item42.xml"/><Relationship Id="rId74" Type="http://schemas.openxmlformats.org/officeDocument/2006/relationships/customXml" Target="../customXml/item50.xml"/><Relationship Id="rId5" Type="http://schemas.openxmlformats.org/officeDocument/2006/relationships/worksheet" Target="worksheets/sheet5.xml"/><Relationship Id="rId61" Type="http://schemas.openxmlformats.org/officeDocument/2006/relationships/customXml" Target="../customXml/item37.xml"/><Relationship Id="rId19" Type="http://schemas.openxmlformats.org/officeDocument/2006/relationships/connections" Target="connections.xml"/><Relationship Id="rId14" Type="http://schemas.openxmlformats.org/officeDocument/2006/relationships/pivotCacheDefinition" Target="pivotCache/pivotCacheDefinition8.xml"/><Relationship Id="rId22" Type="http://schemas.openxmlformats.org/officeDocument/2006/relationships/powerPivotData" Target="model/item.data"/><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56" Type="http://schemas.openxmlformats.org/officeDocument/2006/relationships/customXml" Target="../customXml/item32.xml"/><Relationship Id="rId64" Type="http://schemas.openxmlformats.org/officeDocument/2006/relationships/customXml" Target="../customXml/item40.xml"/><Relationship Id="rId69" Type="http://schemas.openxmlformats.org/officeDocument/2006/relationships/customXml" Target="../customXml/item45.xml"/><Relationship Id="rId77" Type="http://schemas.openxmlformats.org/officeDocument/2006/relationships/customXml" Target="../customXml/item53.xml"/><Relationship Id="rId8" Type="http://schemas.openxmlformats.org/officeDocument/2006/relationships/pivotCacheDefinition" Target="pivotCache/pivotCacheDefinition2.xml"/><Relationship Id="rId51" Type="http://schemas.openxmlformats.org/officeDocument/2006/relationships/customXml" Target="../customXml/item27.xml"/><Relationship Id="rId72" Type="http://schemas.openxmlformats.org/officeDocument/2006/relationships/customXml" Target="../customXml/item48.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11/relationships/timelineCache" Target="timelineCaches/timelineCache1.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59" Type="http://schemas.openxmlformats.org/officeDocument/2006/relationships/customXml" Target="../customXml/item35.xml"/><Relationship Id="rId67" Type="http://schemas.openxmlformats.org/officeDocument/2006/relationships/customXml" Target="../customXml/item43.xml"/><Relationship Id="rId20" Type="http://schemas.openxmlformats.org/officeDocument/2006/relationships/styles" Target="styles.xml"/><Relationship Id="rId41" Type="http://schemas.openxmlformats.org/officeDocument/2006/relationships/customXml" Target="../customXml/item17.xml"/><Relationship Id="rId54" Type="http://schemas.openxmlformats.org/officeDocument/2006/relationships/customXml" Target="../customXml/item30.xml"/><Relationship Id="rId62" Type="http://schemas.openxmlformats.org/officeDocument/2006/relationships/customXml" Target="../customXml/item38.xml"/><Relationship Id="rId70" Type="http://schemas.openxmlformats.org/officeDocument/2006/relationships/customXml" Target="../customXml/item46.xml"/><Relationship Id="rId75" Type="http://schemas.openxmlformats.org/officeDocument/2006/relationships/customXml" Target="../customXml/item51.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microsoft.com/office/2017/10/relationships/person" Target="persons/person.xml"/><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57" Type="http://schemas.openxmlformats.org/officeDocument/2006/relationships/customXml" Target="../customXml/item33.xml"/><Relationship Id="rId10" Type="http://schemas.openxmlformats.org/officeDocument/2006/relationships/pivotCacheDefinition" Target="pivotCache/pivotCacheDefinition4.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 Id="rId60" Type="http://schemas.openxmlformats.org/officeDocument/2006/relationships/customXml" Target="../customXml/item36.xml"/><Relationship Id="rId65" Type="http://schemas.openxmlformats.org/officeDocument/2006/relationships/customXml" Target="../customXml/item41.xml"/><Relationship Id="rId73" Type="http://schemas.openxmlformats.org/officeDocument/2006/relationships/customXml" Target="../customXml/item49.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openxmlformats.org/officeDocument/2006/relationships/theme" Target="theme/theme1.xml"/><Relationship Id="rId39" Type="http://schemas.openxmlformats.org/officeDocument/2006/relationships/customXml" Target="../customXml/item15.xml"/><Relationship Id="rId34" Type="http://schemas.openxmlformats.org/officeDocument/2006/relationships/customXml" Target="../customXml/item10.xml"/><Relationship Id="rId50" Type="http://schemas.openxmlformats.org/officeDocument/2006/relationships/customXml" Target="../customXml/item26.xml"/><Relationship Id="rId55" Type="http://schemas.openxmlformats.org/officeDocument/2006/relationships/customXml" Target="../customXml/item31.xml"/><Relationship Id="rId76" Type="http://schemas.openxmlformats.org/officeDocument/2006/relationships/customXml" Target="../customXml/item52.xml"/><Relationship Id="rId7" Type="http://schemas.openxmlformats.org/officeDocument/2006/relationships/pivotCacheDefinition" Target="pivotCache/pivotCacheDefinition1.xml"/><Relationship Id="rId71" Type="http://schemas.openxmlformats.org/officeDocument/2006/relationships/customXml" Target="../customXml/item47.xml"/><Relationship Id="rId2" Type="http://schemas.openxmlformats.org/officeDocument/2006/relationships/worksheet" Target="worksheets/sheet2.xml"/><Relationship Id="rId29" Type="http://schemas.openxmlformats.org/officeDocument/2006/relationships/customXml" Target="../customXml/item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[AluraLog - Logística.xlsx]Por Localizacao!PivotTable2</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pt-BR"/>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'Por Localizacao'!$F$3</c:f>
              <c:strCache>
                <c:ptCount val="1"/>
                <c:pt idx="0">
                  <c:v>Total</c:v>
                </c:pt>
              </c:strCache>
            </c:strRef>
          </c:tx>
          <c:spPr>
            <a:solidFill>
              <a:schemeClr val="accent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pt-B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'Por Localizacao'!$E$4:$E$9</c:f>
              <c:strCache>
                <c:ptCount val="5"/>
                <c:pt idx="0">
                  <c:v>Sul</c:v>
                </c:pt>
                <c:pt idx="1">
                  <c:v>Centro-Oeste</c:v>
                </c:pt>
                <c:pt idx="2">
                  <c:v>Norte</c:v>
                </c:pt>
                <c:pt idx="3">
                  <c:v>Nordeste</c:v>
                </c:pt>
                <c:pt idx="4">
                  <c:v>Sudeste</c:v>
                </c:pt>
              </c:strCache>
            </c:strRef>
          </c:cat>
          <c:val>
            <c:numRef>
              <c:f>'Por Localizacao'!$F$4:$F$9</c:f>
              <c:numCache>
                <c:formatCode>General</c:formatCode>
                <c:ptCount val="5"/>
                <c:pt idx="0">
                  <c:v>9584</c:v>
                </c:pt>
                <c:pt idx="1">
                  <c:v>12850</c:v>
                </c:pt>
                <c:pt idx="2">
                  <c:v>22439</c:v>
                </c:pt>
                <c:pt idx="3">
                  <c:v>28856</c:v>
                </c:pt>
                <c:pt idx="4">
                  <c:v>70449</c:v>
                </c:pt>
              </c:numCache>
            </c:numRef>
          </c:val>
          <c:extLst>
            <c:ext xmlns:c16="http://schemas.microsoft.com/office/drawing/2014/chart" uri="{C3380CC4-5D6E-409C-BE32-E72D297353CC}">
              <c16:uniqueId val="{00000000-67F2-4726-B76D-64EDBCE955D6}"/>
            </c:ext>
          </c:extLst>
        </c:ser>
        <c:dLbls>
          <c:showLegendKey val="0"/>
          <c:showVal val="0"/>
          <c:showCatName val="0"/>
          <c:showSerName val="0"/>
          <c:showPercent val="0"/>
          <c:showBubbleSize val="0"/>
        </c:dLbls>
        <c:gapWidth val="219"/>
        <c:overlap val="-27"/>
        <c:axId val="1548314496"/>
        <c:axId val="1548309216"/>
      </c:barChart>
      <c:catAx>
        <c:axId val="1548314496"/>
        <c:scaling>
          <c:orientation val="minMax"/>
        </c:scaling>
        <c:delete val="0"/>
        <c:axPos val="b"/>
        <c:numFmt formatCode="General" sourceLinked="1"/>
        <c:majorTickMark val="none"/>
        <c:minorTickMark val="none"/>
        <c:tickLblPos val="nextTo"/>
        <c:spPr>
          <a:noFill/>
          <a:ln w="63500" cap="flat" cmpd="sng" algn="ctr">
            <a:solidFill>
              <a:srgbClr val="663300"/>
            </a:solidFill>
            <a:round/>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pt-BR"/>
          </a:p>
        </c:txPr>
        <c:crossAx val="1548309216"/>
        <c:crosses val="autoZero"/>
        <c:auto val="1"/>
        <c:lblAlgn val="ctr"/>
        <c:lblOffset val="100"/>
        <c:noMultiLvlLbl val="0"/>
      </c:catAx>
      <c:valAx>
        <c:axId val="1548309216"/>
        <c:scaling>
          <c:orientation val="minMax"/>
        </c:scaling>
        <c:delete val="1"/>
        <c:axPos val="l"/>
        <c:numFmt formatCode="General" sourceLinked="1"/>
        <c:majorTickMark val="none"/>
        <c:minorTickMark val="none"/>
        <c:tickLblPos val="nextTo"/>
        <c:crossAx val="1548314496"/>
        <c:crosses val="autoZero"/>
        <c:crossBetween val="between"/>
      </c:valAx>
      <c:spPr>
        <a:noFill/>
        <a:ln w="25400">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pt-B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[AluraLog - Logística.xlsx]Por Localizacao!PivotTable1</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pt-BR"/>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'Por Localizacao'!$C$3</c:f>
              <c:strCache>
                <c:ptCount val="1"/>
                <c:pt idx="0">
                  <c:v>Total</c:v>
                </c:pt>
              </c:strCache>
            </c:strRef>
          </c:tx>
          <c:spPr>
            <a:solidFill>
              <a:schemeClr val="accent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ysClr val="windowText" lastClr="000000"/>
                    </a:solidFill>
                    <a:latin typeface="+mn-lt"/>
                    <a:ea typeface="+mn-ea"/>
                    <a:cs typeface="+mn-cs"/>
                  </a:defRPr>
                </a:pPr>
                <a:endParaRPr lang="pt-B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'Por Localizacao'!$B$4:$B$9</c:f>
              <c:multiLvlStrCache>
                <c:ptCount val="4"/>
                <c:lvl>
                  <c:pt idx="0">
                    <c:v>Mato Grosso do Sul</c:v>
                  </c:pt>
                  <c:pt idx="1">
                    <c:v>Distrito Federal</c:v>
                  </c:pt>
                  <c:pt idx="2">
                    <c:v>Goiás</c:v>
                  </c:pt>
                  <c:pt idx="3">
                    <c:v>Mato Grosso</c:v>
                  </c:pt>
                </c:lvl>
                <c:lvl>
                  <c:pt idx="0">
                    <c:v>Centro-Oeste</c:v>
                  </c:pt>
                </c:lvl>
              </c:multiLvlStrCache>
            </c:multiLvlStrRef>
          </c:cat>
          <c:val>
            <c:numRef>
              <c:f>'Por Localizacao'!$C$4:$C$9</c:f>
              <c:numCache>
                <c:formatCode>General</c:formatCode>
                <c:ptCount val="4"/>
                <c:pt idx="0">
                  <c:v>3199</c:v>
                </c:pt>
                <c:pt idx="1">
                  <c:v>3213</c:v>
                </c:pt>
                <c:pt idx="2">
                  <c:v>3219</c:v>
                </c:pt>
                <c:pt idx="3">
                  <c:v>3219</c:v>
                </c:pt>
              </c:numCache>
            </c:numRef>
          </c:val>
          <c:extLst>
            <c:ext xmlns:c16="http://schemas.microsoft.com/office/drawing/2014/chart" uri="{C3380CC4-5D6E-409C-BE32-E72D297353CC}">
              <c16:uniqueId val="{00000000-E79E-4F53-932E-20B24D98C2AE}"/>
            </c:ext>
          </c:extLst>
        </c:ser>
        <c:dLbls>
          <c:dLblPos val="outEnd"/>
          <c:showLegendKey val="0"/>
          <c:showVal val="1"/>
          <c:showCatName val="0"/>
          <c:showSerName val="0"/>
          <c:showPercent val="0"/>
          <c:showBubbleSize val="0"/>
        </c:dLbls>
        <c:gapWidth val="182"/>
        <c:axId val="1391902751"/>
        <c:axId val="1391902271"/>
      </c:barChart>
      <c:catAx>
        <c:axId val="1391902751"/>
        <c:scaling>
          <c:orientation val="minMax"/>
        </c:scaling>
        <c:delete val="0"/>
        <c:axPos val="l"/>
        <c:numFmt formatCode="General" sourceLinked="1"/>
        <c:majorTickMark val="none"/>
        <c:minorTickMark val="none"/>
        <c:tickLblPos val="nextTo"/>
        <c:spPr>
          <a:noFill/>
          <a:ln w="63500" cap="flat" cmpd="sng" algn="ctr">
            <a:solidFill>
              <a:srgbClr val="663300"/>
            </a:solidFill>
            <a:round/>
          </a:ln>
          <a:effectLst/>
        </c:spPr>
        <c:txPr>
          <a:bodyPr rot="-60000000" spcFirstLastPara="1" vertOverflow="ellipsis" vert="horz" wrap="square" anchor="ctr" anchorCtr="1"/>
          <a:lstStyle/>
          <a:p>
            <a:pPr>
              <a:defRPr sz="1200" b="1" i="0" u="none" strike="noStrike" kern="1200" baseline="0">
                <a:solidFill>
                  <a:sysClr val="windowText" lastClr="000000"/>
                </a:solidFill>
                <a:latin typeface="+mn-lt"/>
                <a:ea typeface="+mn-ea"/>
                <a:cs typeface="+mn-cs"/>
              </a:defRPr>
            </a:pPr>
            <a:endParaRPr lang="pt-BR"/>
          </a:p>
        </c:txPr>
        <c:crossAx val="1391902271"/>
        <c:crosses val="autoZero"/>
        <c:auto val="1"/>
        <c:lblAlgn val="ctr"/>
        <c:lblOffset val="100"/>
        <c:noMultiLvlLbl val="1"/>
      </c:catAx>
      <c:valAx>
        <c:axId val="1391902271"/>
        <c:scaling>
          <c:orientation val="minMax"/>
        </c:scaling>
        <c:delete val="1"/>
        <c:axPos val="b"/>
        <c:numFmt formatCode="General" sourceLinked="1"/>
        <c:majorTickMark val="none"/>
        <c:minorTickMark val="none"/>
        <c:tickLblPos val="nextTo"/>
        <c:crossAx val="1391902751"/>
        <c:crosses val="autoZero"/>
        <c:crossBetween val="between"/>
      </c:valAx>
      <c:spPr>
        <a:noFill/>
        <a:ln w="25400">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pt-B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[AluraLog - Logística.xlsx]TBD!PivotTable1</c:name>
    <c:fmtId val="10"/>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BR"/>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TBD!$C$19</c:f>
              <c:strCache>
                <c:ptCount val="1"/>
                <c:pt idx="0">
                  <c:v>Maximo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TBD!$B$20:$B$32</c:f>
              <c:multiLvlStrCache>
                <c:ptCount val="9"/>
                <c:lvl>
                  <c:pt idx="0">
                    <c:v>Q1</c:v>
                  </c:pt>
                  <c:pt idx="1">
                    <c:v>Q2</c:v>
                  </c:pt>
                  <c:pt idx="2">
                    <c:v>Q3</c:v>
                  </c:pt>
                  <c:pt idx="3">
                    <c:v>Q4</c:v>
                  </c:pt>
                  <c:pt idx="4">
                    <c:v>Q1</c:v>
                  </c:pt>
                  <c:pt idx="5">
                    <c:v>Q2</c:v>
                  </c:pt>
                  <c:pt idx="6">
                    <c:v>Q3</c:v>
                  </c:pt>
                  <c:pt idx="7">
                    <c:v>Q4</c:v>
                  </c:pt>
                  <c:pt idx="8">
                    <c:v>Q1</c:v>
                  </c:pt>
                </c:lvl>
                <c:lvl>
                  <c:pt idx="0">
                    <c:v>2019</c:v>
                  </c:pt>
                  <c:pt idx="4">
                    <c:v>2020</c:v>
                  </c:pt>
                  <c:pt idx="8">
                    <c:v>2021</c:v>
                  </c:pt>
                </c:lvl>
              </c:multiLvlStrCache>
            </c:multiLvlStrRef>
          </c:cat>
          <c:val>
            <c:numRef>
              <c:f>TBD!$C$20:$C$32</c:f>
              <c:numCache>
                <c:formatCode>General</c:formatCode>
                <c:ptCount val="9"/>
                <c:pt idx="0">
                  <c:v>450</c:v>
                </c:pt>
                <c:pt idx="1">
                  <c:v>450</c:v>
                </c:pt>
                <c:pt idx="2">
                  <c:v>450</c:v>
                </c:pt>
                <c:pt idx="3">
                  <c:v>450</c:v>
                </c:pt>
                <c:pt idx="4">
                  <c:v>600</c:v>
                </c:pt>
                <c:pt idx="5">
                  <c:v>600</c:v>
                </c:pt>
                <c:pt idx="6">
                  <c:v>600</c:v>
                </c:pt>
                <c:pt idx="7">
                  <c:v>600</c:v>
                </c:pt>
                <c:pt idx="8">
                  <c:v>650</c:v>
                </c:pt>
              </c:numCache>
            </c:numRef>
          </c:val>
          <c:smooth val="0"/>
          <c:extLst>
            <c:ext xmlns:c16="http://schemas.microsoft.com/office/drawing/2014/chart" uri="{C3380CC4-5D6E-409C-BE32-E72D297353CC}">
              <c16:uniqueId val="{00000000-2F5F-48FD-ACCC-1C8913751E49}"/>
            </c:ext>
          </c:extLst>
        </c:ser>
        <c:ser>
          <c:idx val="1"/>
          <c:order val="1"/>
          <c:tx>
            <c:strRef>
              <c:f>TBD!$D$19</c:f>
              <c:strCache>
                <c:ptCount val="1"/>
                <c:pt idx="0">
                  <c:v>Media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TBD!$B$20:$B$32</c:f>
              <c:multiLvlStrCache>
                <c:ptCount val="9"/>
                <c:lvl>
                  <c:pt idx="0">
                    <c:v>Q1</c:v>
                  </c:pt>
                  <c:pt idx="1">
                    <c:v>Q2</c:v>
                  </c:pt>
                  <c:pt idx="2">
                    <c:v>Q3</c:v>
                  </c:pt>
                  <c:pt idx="3">
                    <c:v>Q4</c:v>
                  </c:pt>
                  <c:pt idx="4">
                    <c:v>Q1</c:v>
                  </c:pt>
                  <c:pt idx="5">
                    <c:v>Q2</c:v>
                  </c:pt>
                  <c:pt idx="6">
                    <c:v>Q3</c:v>
                  </c:pt>
                  <c:pt idx="7">
                    <c:v>Q4</c:v>
                  </c:pt>
                  <c:pt idx="8">
                    <c:v>Q1</c:v>
                  </c:pt>
                </c:lvl>
                <c:lvl>
                  <c:pt idx="0">
                    <c:v>2019</c:v>
                  </c:pt>
                  <c:pt idx="4">
                    <c:v>2020</c:v>
                  </c:pt>
                  <c:pt idx="8">
                    <c:v>2021</c:v>
                  </c:pt>
                </c:lvl>
              </c:multiLvlStrCache>
            </c:multiLvlStrRef>
          </c:cat>
          <c:val>
            <c:numRef>
              <c:f>TBD!$D$20:$D$32</c:f>
              <c:numCache>
                <c:formatCode>General</c:formatCode>
                <c:ptCount val="9"/>
                <c:pt idx="0">
                  <c:v>425.59090909090907</c:v>
                </c:pt>
                <c:pt idx="1">
                  <c:v>425.71212121212119</c:v>
                </c:pt>
                <c:pt idx="2">
                  <c:v>425.030303030303</c:v>
                </c:pt>
                <c:pt idx="3">
                  <c:v>425.38383838383839</c:v>
                </c:pt>
                <c:pt idx="4">
                  <c:v>496.23737373737373</c:v>
                </c:pt>
                <c:pt idx="5">
                  <c:v>500.55050505050502</c:v>
                </c:pt>
                <c:pt idx="6">
                  <c:v>501.10606060606062</c:v>
                </c:pt>
                <c:pt idx="7">
                  <c:v>499.54545454545456</c:v>
                </c:pt>
                <c:pt idx="8">
                  <c:v>571.67676767676767</c:v>
                </c:pt>
              </c:numCache>
            </c:numRef>
          </c:val>
          <c:smooth val="0"/>
          <c:extLst>
            <c:ext xmlns:c16="http://schemas.microsoft.com/office/drawing/2014/chart" uri="{C3380CC4-5D6E-409C-BE32-E72D297353CC}">
              <c16:uniqueId val="{00000001-2F5F-48FD-ACCC-1C8913751E49}"/>
            </c:ext>
          </c:extLst>
        </c:ser>
        <c:ser>
          <c:idx val="2"/>
          <c:order val="2"/>
          <c:tx>
            <c:strRef>
              <c:f>TBD!$E$19</c:f>
              <c:strCache>
                <c:ptCount val="1"/>
                <c:pt idx="0">
                  <c:v>Minimo</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TBD!$B$20:$B$32</c:f>
              <c:multiLvlStrCache>
                <c:ptCount val="9"/>
                <c:lvl>
                  <c:pt idx="0">
                    <c:v>Q1</c:v>
                  </c:pt>
                  <c:pt idx="1">
                    <c:v>Q2</c:v>
                  </c:pt>
                  <c:pt idx="2">
                    <c:v>Q3</c:v>
                  </c:pt>
                  <c:pt idx="3">
                    <c:v>Q4</c:v>
                  </c:pt>
                  <c:pt idx="4">
                    <c:v>Q1</c:v>
                  </c:pt>
                  <c:pt idx="5">
                    <c:v>Q2</c:v>
                  </c:pt>
                  <c:pt idx="6">
                    <c:v>Q3</c:v>
                  </c:pt>
                  <c:pt idx="7">
                    <c:v>Q4</c:v>
                  </c:pt>
                  <c:pt idx="8">
                    <c:v>Q1</c:v>
                  </c:pt>
                </c:lvl>
                <c:lvl>
                  <c:pt idx="0">
                    <c:v>2019</c:v>
                  </c:pt>
                  <c:pt idx="4">
                    <c:v>2020</c:v>
                  </c:pt>
                  <c:pt idx="8">
                    <c:v>2021</c:v>
                  </c:pt>
                </c:lvl>
              </c:multiLvlStrCache>
            </c:multiLvlStrRef>
          </c:cat>
          <c:val>
            <c:numRef>
              <c:f>TBD!$E$20:$E$32</c:f>
              <c:numCache>
                <c:formatCode>General</c:formatCode>
                <c:ptCount val="9"/>
                <c:pt idx="0">
                  <c:v>400</c:v>
                </c:pt>
                <c:pt idx="1">
                  <c:v>400</c:v>
                </c:pt>
                <c:pt idx="2">
                  <c:v>400</c:v>
                </c:pt>
                <c:pt idx="3">
                  <c:v>401</c:v>
                </c:pt>
                <c:pt idx="4">
                  <c:v>400</c:v>
                </c:pt>
                <c:pt idx="5">
                  <c:v>402</c:v>
                </c:pt>
                <c:pt idx="6">
                  <c:v>400</c:v>
                </c:pt>
                <c:pt idx="7">
                  <c:v>402</c:v>
                </c:pt>
                <c:pt idx="8">
                  <c:v>500</c:v>
                </c:pt>
              </c:numCache>
            </c:numRef>
          </c:val>
          <c:smooth val="0"/>
          <c:extLst>
            <c:ext xmlns:c16="http://schemas.microsoft.com/office/drawing/2014/chart" uri="{C3380CC4-5D6E-409C-BE32-E72D297353CC}">
              <c16:uniqueId val="{00000002-2F5F-48FD-ACCC-1C8913751E49}"/>
            </c:ext>
          </c:extLst>
        </c:ser>
        <c:dLbls>
          <c:showLegendKey val="0"/>
          <c:showVal val="0"/>
          <c:showCatName val="0"/>
          <c:showSerName val="0"/>
          <c:showPercent val="0"/>
          <c:showBubbleSize val="0"/>
        </c:dLbls>
        <c:marker val="1"/>
        <c:smooth val="0"/>
        <c:axId val="767619119"/>
        <c:axId val="767610959"/>
      </c:lineChart>
      <c:catAx>
        <c:axId val="767619119"/>
        <c:scaling>
          <c:orientation val="minMax"/>
        </c:scaling>
        <c:delete val="0"/>
        <c:axPos val="b"/>
        <c:numFmt formatCode="General" sourceLinked="1"/>
        <c:majorTickMark val="none"/>
        <c:minorTickMark val="none"/>
        <c:tickLblPos val="nextTo"/>
        <c:spPr>
          <a:noFill/>
          <a:ln w="9525" cap="flat" cmpd="sng" algn="ctr">
            <a:solidFill>
              <a:srgbClr val="663300"/>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pt-BR"/>
          </a:p>
        </c:txPr>
        <c:crossAx val="767610959"/>
        <c:crosses val="autoZero"/>
        <c:auto val="1"/>
        <c:lblAlgn val="ctr"/>
        <c:lblOffset val="100"/>
        <c:noMultiLvlLbl val="0"/>
      </c:catAx>
      <c:valAx>
        <c:axId val="767610959"/>
        <c:scaling>
          <c:orientation val="minMax"/>
          <c:min val="300"/>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pt-BR"/>
          </a:p>
        </c:txPr>
        <c:crossAx val="7676191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pt-BR"/>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pt-B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2.xml"/><Relationship Id="rId5" Type="http://schemas.openxmlformats.org/officeDocument/2006/relationships/chart" Target="../charts/chart1.xml"/><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4</xdr:col>
      <xdr:colOff>154343</xdr:colOff>
      <xdr:row>0</xdr:row>
      <xdr:rowOff>172712</xdr:rowOff>
    </xdr:from>
    <xdr:to>
      <xdr:col>19</xdr:col>
      <xdr:colOff>95247</xdr:colOff>
      <xdr:row>3</xdr:row>
      <xdr:rowOff>176893</xdr:rowOff>
    </xdr:to>
    <xdr:pic>
      <xdr:nvPicPr>
        <xdr:cNvPr id="13" name="Imagem 1">
          <a:extLst>
            <a:ext uri="{FF2B5EF4-FFF2-40B4-BE49-F238E27FC236}">
              <a16:creationId xmlns:a16="http://schemas.microsoft.com/office/drawing/2014/main" id="{9C580133-C821-F583-198C-71D707A62D4B}"/>
            </a:ext>
          </a:extLst>
        </xdr:cNvPr>
        <xdr:cNvPicPr>
          <a:picLocks noChangeAspect="1"/>
        </xdr:cNvPicPr>
      </xdr:nvPicPr>
      <xdr:blipFill>
        <a:blip xmlns:r="http://schemas.openxmlformats.org/officeDocument/2006/relationships" r:embed="rId1"/>
        <a:stretch>
          <a:fillRect/>
        </a:stretch>
      </xdr:blipFill>
      <xdr:spPr>
        <a:xfrm>
          <a:off x="1106843" y="363212"/>
          <a:ext cx="2812011" cy="575681"/>
        </a:xfrm>
        <a:prstGeom prst="rect">
          <a:avLst/>
        </a:prstGeom>
      </xdr:spPr>
    </xdr:pic>
    <xdr:clientData/>
  </xdr:twoCellAnchor>
  <xdr:twoCellAnchor editAs="oneCell">
    <xdr:from>
      <xdr:col>4</xdr:col>
      <xdr:colOff>42454</xdr:colOff>
      <xdr:row>28</xdr:row>
      <xdr:rowOff>28847</xdr:rowOff>
    </xdr:from>
    <xdr:to>
      <xdr:col>6</xdr:col>
      <xdr:colOff>118654</xdr:colOff>
      <xdr:row>30</xdr:row>
      <xdr:rowOff>91440</xdr:rowOff>
    </xdr:to>
    <xdr:pic>
      <xdr:nvPicPr>
        <xdr:cNvPr id="23" name="Picture 22">
          <a:extLst>
            <a:ext uri="{FF2B5EF4-FFF2-40B4-BE49-F238E27FC236}">
              <a16:creationId xmlns:a16="http://schemas.microsoft.com/office/drawing/2014/main" id="{04BC53FC-3ED3-66F2-6EEE-A0FD8B3E0FF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04454" y="5580561"/>
          <a:ext cx="457200" cy="457200"/>
        </a:xfrm>
        <a:prstGeom prst="rect">
          <a:avLst/>
        </a:prstGeom>
      </xdr:spPr>
    </xdr:pic>
    <xdr:clientData/>
  </xdr:twoCellAnchor>
  <xdr:twoCellAnchor editAs="oneCell">
    <xdr:from>
      <xdr:col>19</xdr:col>
      <xdr:colOff>0</xdr:colOff>
      <xdr:row>28</xdr:row>
      <xdr:rowOff>28847</xdr:rowOff>
    </xdr:from>
    <xdr:to>
      <xdr:col>21</xdr:col>
      <xdr:colOff>57912</xdr:colOff>
      <xdr:row>30</xdr:row>
      <xdr:rowOff>73152</xdr:rowOff>
    </xdr:to>
    <xdr:pic>
      <xdr:nvPicPr>
        <xdr:cNvPr id="25" name="Picture 24">
          <a:extLst>
            <a:ext uri="{FF2B5EF4-FFF2-40B4-BE49-F238E27FC236}">
              <a16:creationId xmlns:a16="http://schemas.microsoft.com/office/drawing/2014/main" id="{D2BF94A5-2712-9C70-1643-DA0C2C812A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633107" y="5580561"/>
          <a:ext cx="438912" cy="438912"/>
        </a:xfrm>
        <a:prstGeom prst="rect">
          <a:avLst/>
        </a:prstGeom>
      </xdr:spPr>
    </xdr:pic>
    <xdr:clientData/>
  </xdr:twoCellAnchor>
  <xdr:twoCellAnchor editAs="oneCell">
    <xdr:from>
      <xdr:col>10</xdr:col>
      <xdr:colOff>190499</xdr:colOff>
      <xdr:row>28</xdr:row>
      <xdr:rowOff>34289</xdr:rowOff>
    </xdr:from>
    <xdr:to>
      <xdr:col>13</xdr:col>
      <xdr:colOff>81229</xdr:colOff>
      <xdr:row>30</xdr:row>
      <xdr:rowOff>96882</xdr:rowOff>
    </xdr:to>
    <xdr:pic>
      <xdr:nvPicPr>
        <xdr:cNvPr id="27" name="Picture 26">
          <a:extLst>
            <a:ext uri="{FF2B5EF4-FFF2-40B4-BE49-F238E27FC236}">
              <a16:creationId xmlns:a16="http://schemas.microsoft.com/office/drawing/2014/main" id="{539E9BE2-B176-5760-5116-AA3FECC0691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109106" y="5586003"/>
          <a:ext cx="462230" cy="457200"/>
        </a:xfrm>
        <a:prstGeom prst="rect">
          <a:avLst/>
        </a:prstGeom>
      </xdr:spPr>
    </xdr:pic>
    <xdr:clientData/>
  </xdr:twoCellAnchor>
  <xdr:oneCellAnchor>
    <xdr:from>
      <xdr:col>53</xdr:col>
      <xdr:colOff>107496</xdr:colOff>
      <xdr:row>12</xdr:row>
      <xdr:rowOff>39460</xdr:rowOff>
    </xdr:from>
    <xdr:ext cx="65" cy="172227"/>
    <xdr:sp macro="" textlink="">
      <xdr:nvSpPr>
        <xdr:cNvPr id="28" name="TextBox 27">
          <a:extLst>
            <a:ext uri="{FF2B5EF4-FFF2-40B4-BE49-F238E27FC236}">
              <a16:creationId xmlns:a16="http://schemas.microsoft.com/office/drawing/2014/main" id="{243D2738-D4C0-42E2-180C-83142202C178}"/>
            </a:ext>
          </a:extLst>
        </xdr:cNvPr>
        <xdr:cNvSpPr txBox="1"/>
      </xdr:nvSpPr>
      <xdr:spPr>
        <a:xfrm>
          <a:off x="7917996" y="289696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pt-BR" sz="1100"/>
        </a:p>
      </xdr:txBody>
    </xdr:sp>
    <xdr:clientData/>
  </xdr:oneCellAnchor>
  <xdr:twoCellAnchor editAs="oneCell">
    <xdr:from>
      <xdr:col>1</xdr:col>
      <xdr:colOff>40822</xdr:colOff>
      <xdr:row>6</xdr:row>
      <xdr:rowOff>187361</xdr:rowOff>
    </xdr:from>
    <xdr:to>
      <xdr:col>23</xdr:col>
      <xdr:colOff>122464</xdr:colOff>
      <xdr:row>15</xdr:row>
      <xdr:rowOff>51287</xdr:rowOff>
    </xdr:to>
    <mc:AlternateContent xmlns:mc="http://schemas.openxmlformats.org/markup-compatibility/2006">
      <mc:Choice xmlns:tsle="http://schemas.microsoft.com/office/drawing/2012/timeslicer" Requires="tsle">
        <xdr:graphicFrame macro="">
          <xdr:nvGraphicFramePr>
            <xdr:cNvPr id="2" name="Data de entrega">
              <a:extLst>
                <a:ext uri="{FF2B5EF4-FFF2-40B4-BE49-F238E27FC236}">
                  <a16:creationId xmlns:a16="http://schemas.microsoft.com/office/drawing/2014/main" id="{27438F12-8F3B-4394-82A5-6E2C7C748E79}"/>
                </a:ext>
              </a:extLst>
            </xdr:cNvPr>
            <xdr:cNvGraphicFramePr/>
          </xdr:nvGraphicFramePr>
          <xdr:xfrm>
            <a:off x="0" y="0"/>
            <a:ext cx="0" cy="0"/>
          </xdr:xfrm>
          <a:graphic>
            <a:graphicData uri="http://schemas.microsoft.com/office/drawing/2012/timeslicer">
              <tsle:timeslicer xmlns:tsle="http://schemas.microsoft.com/office/drawing/2012/timeslicer" name="Data de entrega"/>
            </a:graphicData>
          </a:graphic>
        </xdr:graphicFrame>
      </mc:Choice>
      <mc:Fallback>
        <xdr:sp macro="" textlink="">
          <xdr:nvSpPr>
            <xdr:cNvPr id="0" name=""/>
            <xdr:cNvSpPr>
              <a:spLocks noTextEdit="1"/>
            </xdr:cNvSpPr>
          </xdr:nvSpPr>
          <xdr:spPr>
            <a:xfrm>
              <a:off x="231322" y="1330361"/>
              <a:ext cx="4287296" cy="1593080"/>
            </a:xfrm>
            <a:prstGeom prst="rect">
              <a:avLst/>
            </a:prstGeom>
            <a:solidFill>
              <a:prstClr val="white"/>
            </a:solidFill>
            <a:ln w="1">
              <a:solidFill>
                <a:prstClr val="green"/>
              </a:solidFill>
            </a:ln>
          </xdr:spPr>
          <xdr:txBody>
            <a:bodyPr vertOverflow="clip" horzOverflow="clip"/>
            <a:lstStyle/>
            <a:p>
              <a:r>
                <a:rPr lang="pt-BR" sz="1100"/>
                <a:t>Timeline: Works in Excel 2013 or higher. Do not move or resize.</a:t>
              </a:r>
            </a:p>
          </xdr:txBody>
        </xdr:sp>
      </mc:Fallback>
    </mc:AlternateContent>
    <xdr:clientData/>
  </xdr:twoCellAnchor>
  <xdr:twoCellAnchor editAs="oneCell">
    <xdr:from>
      <xdr:col>1</xdr:col>
      <xdr:colOff>54428</xdr:colOff>
      <xdr:row>15</xdr:row>
      <xdr:rowOff>149678</xdr:rowOff>
    </xdr:from>
    <xdr:to>
      <xdr:col>23</xdr:col>
      <xdr:colOff>136070</xdr:colOff>
      <xdr:row>21</xdr:row>
      <xdr:rowOff>149678</xdr:rowOff>
    </xdr:to>
    <mc:AlternateContent xmlns:mc="http://schemas.openxmlformats.org/markup-compatibility/2006">
      <mc:Choice xmlns:a14="http://schemas.microsoft.com/office/drawing/2010/main" Requires="a14">
        <xdr:graphicFrame macro="">
          <xdr:nvGraphicFramePr>
            <xdr:cNvPr id="3" name="Região">
              <a:extLst>
                <a:ext uri="{FF2B5EF4-FFF2-40B4-BE49-F238E27FC236}">
                  <a16:creationId xmlns:a16="http://schemas.microsoft.com/office/drawing/2014/main" id="{DA31A7C2-C67D-4FE9-8E7A-D388E3567766}"/>
                </a:ext>
              </a:extLst>
            </xdr:cNvPr>
            <xdr:cNvGraphicFramePr/>
          </xdr:nvGraphicFramePr>
          <xdr:xfrm>
            <a:off x="0" y="0"/>
            <a:ext cx="0" cy="0"/>
          </xdr:xfrm>
          <a:graphic>
            <a:graphicData uri="http://schemas.microsoft.com/office/drawing/2010/slicer">
              <sle:slicer xmlns:sle="http://schemas.microsoft.com/office/drawing/2010/slicer" name="Região"/>
            </a:graphicData>
          </a:graphic>
        </xdr:graphicFrame>
      </mc:Choice>
      <mc:Fallback>
        <xdr:sp macro="" textlink="">
          <xdr:nvSpPr>
            <xdr:cNvPr id="0" name=""/>
            <xdr:cNvSpPr>
              <a:spLocks noTextEdit="1"/>
            </xdr:cNvSpPr>
          </xdr:nvSpPr>
          <xdr:spPr>
            <a:xfrm>
              <a:off x="244928" y="3021832"/>
              <a:ext cx="4287296" cy="1143000"/>
            </a:xfrm>
            <a:prstGeom prst="rect">
              <a:avLst/>
            </a:prstGeom>
            <a:solidFill>
              <a:prstClr val="white"/>
            </a:solidFill>
            <a:ln w="1">
              <a:solidFill>
                <a:prstClr val="green"/>
              </a:solidFill>
            </a:ln>
          </xdr:spPr>
          <xdr:txBody>
            <a:bodyPr vertOverflow="clip" horzOverflow="clip"/>
            <a:lstStyle/>
            <a:p>
              <a:r>
                <a:rPr lang="pt-B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75</xdr:col>
      <xdr:colOff>107496</xdr:colOff>
      <xdr:row>57</xdr:row>
      <xdr:rowOff>39460</xdr:rowOff>
    </xdr:from>
    <xdr:ext cx="65" cy="172227"/>
    <xdr:sp macro="" textlink="">
      <xdr:nvSpPr>
        <xdr:cNvPr id="4" name="TextBox 3">
          <a:extLst>
            <a:ext uri="{FF2B5EF4-FFF2-40B4-BE49-F238E27FC236}">
              <a16:creationId xmlns:a16="http://schemas.microsoft.com/office/drawing/2014/main" id="{65ED17E9-1AD9-4693-BD32-8E2A6139025A}"/>
            </a:ext>
          </a:extLst>
        </xdr:cNvPr>
        <xdr:cNvSpPr txBox="1"/>
      </xdr:nvSpPr>
      <xdr:spPr>
        <a:xfrm>
          <a:off x="10408103" y="232546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pt-BR" sz="1100"/>
        </a:p>
      </xdr:txBody>
    </xdr:sp>
    <xdr:clientData/>
  </xdr:oneCellAnchor>
  <xdr:twoCellAnchor>
    <xdr:from>
      <xdr:col>26</xdr:col>
      <xdr:colOff>149679</xdr:colOff>
      <xdr:row>4</xdr:row>
      <xdr:rowOff>0</xdr:rowOff>
    </xdr:from>
    <xdr:to>
      <xdr:col>49</xdr:col>
      <xdr:colOff>176893</xdr:colOff>
      <xdr:row>14</xdr:row>
      <xdr:rowOff>163285</xdr:rowOff>
    </xdr:to>
    <xdr:graphicFrame macro="">
      <xdr:nvGraphicFramePr>
        <xdr:cNvPr id="5" name="Chart 4">
          <a:extLst>
            <a:ext uri="{FF2B5EF4-FFF2-40B4-BE49-F238E27FC236}">
              <a16:creationId xmlns:a16="http://schemas.microsoft.com/office/drawing/2014/main" id="{608DBB29-CD80-4E63-9DEA-8AA09AF1FD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26</xdr:col>
      <xdr:colOff>163286</xdr:colOff>
      <xdr:row>17</xdr:row>
      <xdr:rowOff>13607</xdr:rowOff>
    </xdr:from>
    <xdr:to>
      <xdr:col>49</xdr:col>
      <xdr:colOff>176893</xdr:colOff>
      <xdr:row>30</xdr:row>
      <xdr:rowOff>163286</xdr:rowOff>
    </xdr:to>
    <xdr:graphicFrame macro="">
      <xdr:nvGraphicFramePr>
        <xdr:cNvPr id="6" name="Chart 5">
          <a:extLst>
            <a:ext uri="{FF2B5EF4-FFF2-40B4-BE49-F238E27FC236}">
              <a16:creationId xmlns:a16="http://schemas.microsoft.com/office/drawing/2014/main" id="{E4D76B23-825F-4253-B22D-085D04A1AB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oneCellAnchor>
    <xdr:from>
      <xdr:col>53</xdr:col>
      <xdr:colOff>107496</xdr:colOff>
      <xdr:row>12</xdr:row>
      <xdr:rowOff>39460</xdr:rowOff>
    </xdr:from>
    <xdr:ext cx="65" cy="172227"/>
    <xdr:sp macro="" textlink="">
      <xdr:nvSpPr>
        <xdr:cNvPr id="7" name="TextBox 6">
          <a:extLst>
            <a:ext uri="{FF2B5EF4-FFF2-40B4-BE49-F238E27FC236}">
              <a16:creationId xmlns:a16="http://schemas.microsoft.com/office/drawing/2014/main" id="{6DE9F91C-31E5-4888-B13F-6F936BAD87E6}"/>
            </a:ext>
          </a:extLst>
        </xdr:cNvPr>
        <xdr:cNvSpPr txBox="1"/>
      </xdr:nvSpPr>
      <xdr:spPr>
        <a:xfrm>
          <a:off x="14490246" y="10938781"/>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pt-BR" sz="1100"/>
        </a:p>
      </xdr:txBody>
    </xdr:sp>
    <xdr:clientData/>
  </xdr:oneCellAnchor>
  <xdr:twoCellAnchor>
    <xdr:from>
      <xdr:col>76</xdr:col>
      <xdr:colOff>2</xdr:colOff>
      <xdr:row>17</xdr:row>
      <xdr:rowOff>13607</xdr:rowOff>
    </xdr:from>
    <xdr:to>
      <xdr:col>89</xdr:col>
      <xdr:colOff>0</xdr:colOff>
      <xdr:row>30</xdr:row>
      <xdr:rowOff>108856</xdr:rowOff>
    </xdr:to>
    <xdr:graphicFrame macro="">
      <xdr:nvGraphicFramePr>
        <xdr:cNvPr id="8" name="Chart 7">
          <a:extLst>
            <a:ext uri="{FF2B5EF4-FFF2-40B4-BE49-F238E27FC236}">
              <a16:creationId xmlns:a16="http://schemas.microsoft.com/office/drawing/2014/main" id="{6C873B9A-DE19-4CE4-AEC2-8CE121C2EF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ml" refreshedDate="46050.520678009256" createdVersion="5" refreshedVersion="8" minRefreshableVersion="3" recordCount="0" supportSubquery="1" supportAdvancedDrill="1" xr:uid="{24BF0E9B-E2EA-4340-AA9E-54A76BEA1FDB}">
  <cacheSource type="external" connectionId="22"/>
  <cacheFields count="5">
    <cacheField name="[FT_Entregas].[Data de entrega].[Data de entrega]" caption="Data de entrega" numFmtId="0" hierarchy="36" level="1">
      <sharedItems containsSemiMixedTypes="0" containsNonDate="0" containsString="0"/>
    </cacheField>
    <cacheField name="[DIM_Data_Entrega].[Trimestre].[Trimestre]" caption="Trimestre" numFmtId="0" hierarchy="14" level="1">
      <sharedItems containsSemiMixedTypes="0" containsNonDate="0" containsString="0"/>
    </cacheField>
    <cacheField name="[DIM_Veiculo].[Status].[Status]" caption="Status" numFmtId="0" hierarchy="29" level="1">
      <sharedItems count="2">
        <s v="Disponível"/>
        <s v="Ocupado"/>
      </sharedItems>
      <extLst>
        <ext xmlns:x15="http://schemas.microsoft.com/office/spreadsheetml/2010/11/main" uri="{4F2E5C28-24EA-4eb8-9CBF-B6C8F9C3D259}">
          <x15:cachedUniqueNames>
            <x15:cachedUniqueName index="0" name="[DIM_Veiculo].[Status].&amp;[Disponível]"/>
            <x15:cachedUniqueName index="1" name="[DIM_Veiculo].[Status].&amp;[Ocupado]"/>
          </x15:cachedUniqueNames>
        </ext>
      </extLst>
    </cacheField>
    <cacheField name="[DIM_Veiculo].[Tipo].[Tipo]" caption="Tipo" numFmtId="0" hierarchy="28" level="1">
      <sharedItems count="3">
        <s v="caminhonete"/>
        <s v="carro"/>
        <s v="moto"/>
      </sharedItems>
      <extLst>
        <ext xmlns:x15="http://schemas.microsoft.com/office/spreadsheetml/2010/11/main" uri="{4F2E5C28-24EA-4eb8-9CBF-B6C8F9C3D259}">
          <x15:cachedUniqueNames>
            <x15:cachedUniqueName index="0" name="[DIM_Veiculo].[Tipo].&amp;[caminhonete]"/>
            <x15:cachedUniqueName index="1" name="[DIM_Veiculo].[Tipo].&amp;[carro]"/>
            <x15:cachedUniqueName index="2" name="[DIM_Veiculo].[Tipo].&amp;[moto]"/>
          </x15:cachedUniqueNames>
        </ext>
      </extLst>
    </cacheField>
    <cacheField name="[Measures].[Count of Status]" caption="Count of Status" numFmtId="0" hierarchy="79" level="32767"/>
  </cacheFields>
  <cacheHierarchies count="8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Data_Entrega].[Data de entrega]" caption="Data de entrega" attribute="1" time="1" defaultMemberUniqueName="[DIM_Data_Entrega].[Data de entrega].[All]" allUniqueName="[DIM_Data_Entrega].[Data de entrega].[All]" dimensionUniqueName="[DIM_Data_Entrega]" displayFolder="" count="0" memberValueDatatype="7" unbalanced="0"/>
    <cacheHierarchy uniqueName="[DIM_Data_Entrega].[Data]" caption="Data" attribute="1" defaultMemberUniqueName="[DIM_Data_Entrega].[Data].[All]" allUniqueName="[DIM_Data_Entrega].[Data].[All]" dimensionUniqueName="[DIM_Data_Entrega]" displayFolder="" count="0" memberValueDatatype="130" unbalanced="0"/>
    <cacheHierarchy uniqueName="[DIM_Data_Entrega].[Ano]" caption="Ano" attribute="1" defaultMemberUniqueName="[DIM_Data_Entrega].[Ano].[All]" allUniqueName="[DIM_Data_Entrega].[Ano].[All]" dimensionUniqueName="[DIM_Data_Entrega]" displayFolder="" count="0" memberValueDatatype="130" unbalanced="0"/>
    <cacheHierarchy uniqueName="[DIM_Data_Entrega].[Mes]" caption="Mes" attribute="1" defaultMemberUniqueName="[DIM_Data_Entrega].[Mes].[All]" allUniqueName="[DIM_Data_Entrega].[Mes].[All]" dimensionUniqueName="[DIM_Data_Entrega]" displayFolder="" count="0" memberValueDatatype="130" unbalanced="0"/>
    <cacheHierarchy uniqueName="[DIM_Data_Entrega].[Nome Mes]" caption="Nome Mes" attribute="1" defaultMemberUniqueName="[DIM_Data_Entrega].[Nome Mes].[All]" allUniqueName="[DIM_Data_Entrega].[Nome Mes].[All]" dimensionUniqueName="[DIM_Data_Entrega]" displayFolder="" count="0" memberValueDatatype="130" unbalanced="0"/>
    <cacheHierarchy uniqueName="[DIM_Data_Entrega].[Trimestre]" caption="Trimestre" attribute="1" defaultMemberUniqueName="[DIM_Data_Entrega].[Trimestre].[All]" allUniqueName="[DIM_Data_Entrega].[Trimestre].[All]" dimensionUniqueName="[DIM_Data_Entrega]" displayFolder="" count="2" memberValueDatatype="130" unbalanced="0">
      <fieldsUsage count="2">
        <fieldUsage x="-1"/>
        <fieldUsage x="1"/>
      </fieldsUsage>
    </cacheHierarchy>
    <cacheHierarchy uniqueName="[DIM_Localidade].[ID]" caption="ID" attribute="1" defaultMemberUniqueName="[DIM_Localidade].[ID].[All]" allUniqueName="[DIM_Localidade].[ID].[All]" dimensionUniqueName="[DIM_Localidade]" displayFolder="" count="0" memberValueDatatype="20" unbalanced="0"/>
    <cacheHierarchy uniqueName="[DIM_Localidade].[Lat]" caption="Lat" attribute="1" defaultMemberUniqueName="[DIM_Localidade].[Lat].[All]" allUniqueName="[DIM_Localidade].[Lat].[All]" dimensionUniqueName="[DIM_Localidade]" displayFolder="" count="0" memberValueDatatype="5" unbalanced="0"/>
    <cacheHierarchy uniqueName="[DIM_Localidade].[Lon]" caption="Lon" attribute="1" defaultMemberUniqueName="[DIM_Localidade].[Lon].[All]" allUniqueName="[DIM_Localidade].[Lon].[All]" dimensionUniqueName="[DIM_Localidade]" displayFolder="" count="0" memberValueDatatype="5" unbalanced="0"/>
    <cacheHierarchy uniqueName="[DIM_Localidade].[UF da entrega]" caption="UF da entrega" attribute="1" defaultMemberUniqueName="[DIM_Localidade].[UF da entrega].[All]" allUniqueName="[DIM_Localidade].[UF da entrega].[All]" dimensionUniqueName="[DIM_Localidade]" displayFolder="" count="0" memberValueDatatype="130" unbalanced="0"/>
    <cacheHierarchy uniqueName="[DIM_Localidade].[Estado]" caption="Estado" attribute="1" defaultMemberUniqueName="[DIM_Localidade].[Estado].[All]" allUniqueName="[DIM_Localidade].[Estado].[All]" dimensionUniqueName="[DIM_Localidade]" displayFolder="" count="0" memberValueDatatype="130" unbalanced="0"/>
    <cacheHierarchy uniqueName="[DIM_Localidade].[Região]" caption="Região" attribute="1" defaultMemberUniqueName="[DIM_Localidade].[Região].[All]" allUniqueName="[DIM_Localidade].[Região].[All]" dimensionUniqueName="[DIM_Localidade]" displayFolder="" count="0" memberValueDatatype="130" unbalanced="0"/>
    <cacheHierarchy uniqueName="[DIM_Produto].[ID]" caption="ID" attribute="1" defaultMemberUniqueName="[DIM_Produto].[ID].[All]" allUniqueName="[DIM_Produto].[ID].[All]" dimensionUniqueName="[DIM_Produto]" displayFolder="" count="0" memberValueDatatype="20" unbalanced="0"/>
    <cacheHierarchy uniqueName="[DIM_Produto].[Produto]" caption="Produto" attribute="1" defaultMemberUniqueName="[DIM_Produto].[Produto].[All]" allUniqueName="[DIM_Produto].[Produto].[All]" dimensionUniqueName="[DIM_Produto]" displayFolder="" count="0" memberValueDatatype="130" unbalanced="0"/>
    <cacheHierarchy uniqueName="[DIM_Produto].[preço]" caption="preço" attribute="1" defaultMemberUniqueName="[DIM_Produto].[preço].[All]" allUniqueName="[DIM_Produto].[preço].[All]" dimensionUniqueName="[DIM_Produto]" displayFolder="" count="0" memberValueDatatype="6" unbalanced="0"/>
    <cacheHierarchy uniqueName="[DIM_Status_Entrega].[ID]" caption="ID" attribute="1" defaultMemberUniqueName="[DIM_Status_Entrega].[ID].[All]" allUniqueName="[DIM_Status_Entrega].[ID].[All]" dimensionUniqueName="[DIM_Status_Entrega]" displayFolder="" count="0" memberValueDatatype="20" unbalanced="0"/>
    <cacheHierarchy uniqueName="[DIM_Status_Entrega].[Categoria]" caption="Categoria" attribute="1" defaultMemberUniqueName="[DIM_Status_Entrega].[Categoria].[All]" allUniqueName="[DIM_Status_Entrega].[Categoria].[All]" dimensionUniqueName="[DIM_Status_Entrega]" displayFolder="" count="0" memberValueDatatype="130" unbalanced="0"/>
    <cacheHierarchy uniqueName="[DIM_Veiculo].[ID]" caption="ID" attribute="1" defaultMemberUniqueName="[DIM_Veiculo].[ID].[All]" allUniqueName="[DIM_Veiculo].[ID].[All]" dimensionUniqueName="[DIM_Veiculo]" displayFolder="" count="0" memberValueDatatype="20" unbalanced="0"/>
    <cacheHierarchy uniqueName="[DIM_Veiculo].[Codigo]" caption="Codigo" attribute="1" defaultMemberUniqueName="[DIM_Veiculo].[Codigo].[All]" allUniqueName="[DIM_Veiculo].[Codigo].[All]" dimensionUniqueName="[DIM_Veiculo]" displayFolder="" count="0" memberValueDatatype="130" unbalanced="0"/>
    <cacheHierarchy uniqueName="[DIM_Veiculo].[Tipo]" caption="Tipo" attribute="1" defaultMemberUniqueName="[DIM_Veiculo].[Tipo].[All]" allUniqueName="[DIM_Veiculo].[Tipo].[All]" dimensionUniqueName="[DIM_Veiculo]" displayFolder="" count="2" memberValueDatatype="130" unbalanced="0">
      <fieldsUsage count="2">
        <fieldUsage x="-1"/>
        <fieldUsage x="3"/>
      </fieldsUsage>
    </cacheHierarchy>
    <cacheHierarchy uniqueName="[DIM_Veiculo].[Status]" caption="Status" attribute="1" defaultMemberUniqueName="[DIM_Veiculo].[Status].[All]" allUniqueName="[DIM_Veiculo].[Status].[All]" dimensionUniqueName="[DIM_Veiculo]" displayFolder="" count="2" memberValueDatatype="130" unbalanced="0">
      <fieldsUsage count="2">
        <fieldUsage x="-1"/>
        <fieldUsage x="2"/>
      </fieldsUsage>
    </cacheHierarchy>
    <cacheHierarchy uniqueName="[FT_Entregas].[ID]" caption="ID" attribute="1" defaultMemberUniqueName="[FT_Entregas].[ID].[All]" allUniqueName="[FT_Entregas].[ID].[All]" dimensionUniqueName="[FT_Entregas]" displayFolder="" count="0" memberValueDatatype="20" unbalanced="0"/>
    <cacheHierarchy uniqueName="[FT_Entregas].[ID Produto]" caption="ID Produto" attribute="1" defaultMemberUniqueName="[FT_Entregas].[ID Produto].[All]" allUniqueName="[FT_Entregas].[ID Produto].[All]" dimensionUniqueName="[FT_Entregas]" displayFolder="" count="0" memberValueDatatype="20" unbalanced="0"/>
    <cacheHierarchy uniqueName="[FT_Entregas].[ID Veículo]" caption="ID Veículo" attribute="1" defaultMemberUniqueName="[FT_Entregas].[ID Veículo].[All]" allUniqueName="[FT_Entregas].[ID Veículo].[All]" dimensionUniqueName="[FT_Entregas]" displayFolder="" count="0" memberValueDatatype="20" unbalanced="0"/>
    <cacheHierarchy uniqueName="[FT_Entregas].[ID Localidade]" caption="ID Localidade" attribute="1" defaultMemberUniqueName="[FT_Entregas].[ID Localidade].[All]" allUniqueName="[FT_Entregas].[ID Localidade].[All]" dimensionUniqueName="[FT_Entregas]" displayFolder="" count="0" memberValueDatatype="20" unbalanced="0"/>
    <cacheHierarchy uniqueName="[FT_Entregas].[ID Status]" caption="ID Status" attribute="1" defaultMemberUniqueName="[FT_Entregas].[ID Status].[All]" allUniqueName="[FT_Entregas].[ID Status].[All]" dimensionUniqueName="[FT_Entregas]" displayFolder="" count="0" memberValueDatatype="20" unbalanced="0"/>
    <cacheHierarchy uniqueName="[FT_Entregas].[Quantidade Comprada]" caption="Quantidade Comprada" attribute="1" defaultMemberUniqueName="[FT_Entregas].[Quantidade Comprada].[All]" allUniqueName="[FT_Entregas].[Quantidade Comprada].[All]" dimensionUniqueName="[FT_Entregas]" displayFolder="" count="0" memberValueDatatype="20" unbalanced="0"/>
    <cacheHierarchy uniqueName="[FT_Entregas].[Data de entrega]" caption="Data de entrega" attribute="1" time="1" defaultMemberUniqueName="[FT_Entregas].[Data de entrega].[All]" allUniqueName="[FT_Entregas].[Data de entrega].[All]" dimensionUniqueName="[FT_Entregas]" displayFolder="" count="2" memberValueDatatype="7" unbalanced="0">
      <fieldsUsage count="2">
        <fieldUsage x="-1"/>
        <fieldUsage x="0"/>
      </fieldsUsage>
    </cacheHierarchy>
    <cacheHierarchy uniqueName="[FT_Entregas].[PTL (dias)]" caption="PTL (dias)" attribute="1" defaultMemberUniqueName="[FT_Entregas].[PTL (dias)].[All]" allUniqueName="[FT_Entregas].[PTL (dias)].[All]" dimensionUniqueName="[FT_Entregas]" displayFolder="" count="0" memberValueDatatype="20" unbalanced="0"/>
    <cacheHierarchy uniqueName="[FT_Entregas].[S2D (dias)]" caption="S2D (dias)" attribute="1" defaultMemberUniqueName="[FT_Entregas].[S2D (dias)].[All]" allUniqueName="[FT_Entregas].[S2D (dias)].[All]" dimensionUniqueName="[FT_Entregas]" displayFolder="" count="0" memberValueDatatype="20" unbalanced="0"/>
    <cacheHierarchy uniqueName="[FT_Entregas].[SLA]" caption="SLA" attribute="1" defaultMemberUniqueName="[FT_Entregas].[SLA].[All]" allUniqueName="[FT_Entregas].[SLA].[All]" dimensionUniqueName="[FT_Entregas]" displayFolder="" count="0" memberValueDatatype="20" unbalanced="0"/>
    <cacheHierarchy uniqueName="[FT_Entregas].[Modulo SLA (dias)]" caption="Modulo SLA (dias)" attribute="1" defaultMemberUniqueName="[FT_Entregas].[Modulo SLA (dias)].[All]" allUniqueName="[FT_Entregas].[Modulo SLA (dias)].[All]" dimensionUniqueName="[FT_Entregas]" displayFolder="" count="0" memberValueDatatype="20" unbalanced="0"/>
    <cacheHierarchy uniqueName="[FT_Entregas].[Subtotal]" caption="Subtotal" attribute="1" defaultMemberUniqueName="[FT_Entregas].[Subtotal].[All]" allUniqueName="[FT_Entregas].[Subtotal].[All]" dimensionUniqueName="[FT_Entregas]" displayFolder="" count="0" memberValueDatatype="6" unbalanced="0"/>
    <cacheHierarchy uniqueName="[FT_Estoque].[ID Produto]" caption="ID Produto" attribute="1" defaultMemberUniqueName="[FT_Estoque].[ID Produto].[All]" allUniqueName="[FT_Estoque].[ID Produto].[All]" dimensionUniqueName="[FT_Estoque]" displayFolder="" count="0" memberValueDatatype="20" unbalanced="0"/>
    <cacheHierarchy uniqueName="[FT_Estoque].[Data atualização]" caption="Data atualização" attribute="1" time="1" defaultMemberUniqueName="[FT_Estoque].[Data atualização].[All]" allUniqueName="[FT_Estoque].[Data atualização].[All]" dimensionUniqueName="[FT_Estoque]" displayFolder="" count="0" memberValueDatatype="7" unbalanced="0"/>
    <cacheHierarchy uniqueName="[FT_Estoque].[Quantidade]" caption="Quantidade" attribute="1" defaultMemberUniqueName="[FT_Estoque].[Quantidade].[All]" allUniqueName="[FT_Estoque].[Quantidade].[All]" dimensionUniqueName="[FT_Estoque]" displayFolder="" count="0" memberValueDatatype="20" unbalanced="0"/>
    <cacheHierarchy uniqueName="[QR_Localidade].[ID]" caption="ID" attribute="1" defaultMemberUniqueName="[QR_Localidade].[ID].[All]" allUniqueName="[QR_Localidade].[ID].[All]" dimensionUniqueName="[QR_Localidade]" displayFolder="" count="0" memberValueDatatype="20" unbalanced="0"/>
    <cacheHierarchy uniqueName="[QR_Localidade].[Lat,Lon]" caption="Lat,Lon" attribute="1" defaultMemberUniqueName="[QR_Localidade].[Lat,Lon].[All]" allUniqueName="[QR_Localidade].[Lat,Lon].[All]" dimensionUniqueName="[QR_Localidade]" displayFolder="" count="0" memberValueDatatype="130" unbalanced="0"/>
    <cacheHierarchy uniqueName="[QR_Localidade].[UF da entrega]" caption="UF da entrega" attribute="1" defaultMemberUniqueName="[QR_Localidade].[UF da entrega].[All]" allUniqueName="[QR_Localidade].[UF da entrega].[All]" dimensionUniqueName="[QR_Localidade]" displayFolder="" count="0" memberValueDatatype="130" unbalanced="0"/>
    <cacheHierarchy uniqueName="[QR_Localidade].[Estado]" caption="Estado" attribute="1" defaultMemberUniqueName="[QR_Localidade].[Estado].[All]" allUniqueName="[QR_Localidade].[Estado].[All]" dimensionUniqueName="[QR_Localidade]" displayFolder="" count="0" memberValueDatatype="130" unbalanced="0"/>
    <cacheHierarchy uniqueName="[QR_Localidade].[Região]" caption="Região" attribute="1" defaultMemberUniqueName="[QR_Localidade].[Região].[All]" allUniqueName="[QR_Localidade].[Região].[All]" dimensionUniqueName="[QR_Localidade]" displayFolder="" count="0" memberValueDatatype="130" unbalanced="0"/>
    <cacheHierarchy uniqueName="[Measures].[S2D - Q1]" caption="S2D - Q1" measure="1" displayFolder="" measureGroup="FT_Entregas" count="0"/>
    <cacheHierarchy uniqueName="[Measures].[S2D - Q3]" caption="S2D - Q3" measure="1" displayFolder="" measureGroup="FT_Entregas" count="0"/>
    <cacheHierarchy uniqueName="[Measures].[S2D - IQ]" caption="S2D - IQ" measure="1" displayFolder="" measureGroup="FT_Entregas" count="0"/>
    <cacheHierarchy uniqueName="[Measures].[S2D - Max Boxplot]" caption="S2D - Max Boxplot" measure="1" displayFolder="" measureGroup="FT_Entregas" count="0"/>
    <cacheHierarchy uniqueName="[Measures].[S2D - Min Boxplot]" caption="S2D - Min Boxplot" measure="1" displayFolder="" measureGroup="FT_Entregas" count="0"/>
    <cacheHierarchy uniqueName="[Measures].[S2D - Mediana]" caption="S2D - Mediana" measure="1" displayFolder="" measureGroup="FT_Entregas" count="0"/>
    <cacheHierarchy uniqueName="[Measures].[S2D - Max Outliers]" caption="S2D - Max Outliers" measure="1" displayFolder="" measureGroup="FT_Entregas" count="0"/>
    <cacheHierarchy uniqueName="[Measures].[S2D - Min Outliers]" caption="S2D - Min Outliers" measure="1" displayFolder="" measureGroup="FT_Entregas" count="0"/>
    <cacheHierarchy uniqueName="[Measures].[SLA - Q1]" caption="SLA - Q1" measure="1" displayFolder="" measureGroup="FT_Entregas" count="0"/>
    <cacheHierarchy uniqueName="[Measures].[SLA - Q3]" caption="SLA - Q3" measure="1" displayFolder="" measureGroup="FT_Entregas" count="0"/>
    <cacheHierarchy uniqueName="[Measures].[SLA - Mediana]" caption="SLA - Mediana" measure="1" displayFolder="" measureGroup="FT_Entregas" count="0"/>
    <cacheHierarchy uniqueName="[Measures].[SLA - Max Boxplot]" caption="SLA - Max Boxplot" measure="1" displayFolder="" measureGroup="FT_Entregas" count="0"/>
    <cacheHierarchy uniqueName="[Measures].[SLA - IQ]" caption="SLA - IQ" measure="1" displayFolder="" measureGroup="FT_Entregas" count="0"/>
    <cacheHierarchy uniqueName="[Measures].[SLA - Min Boxplot]" caption="SLA - Min Boxplot" measure="1" displayFolder="" measureGroup="FT_Entregas" count="0"/>
    <cacheHierarchy uniqueName="[Measures].[SLA - Max Outliers]" caption="SLA - Max Outliers" measure="1" displayFolder="" measureGroup="FT_Entregas" count="0"/>
    <cacheHierarchy uniqueName="[Measures].[SLA - Min Outliers]" caption="SLA - Min Outliers" measure="1" displayFolder="" measureGroup="FT_Entregas" count="0"/>
    <cacheHierarchy uniqueName="[Measures].[__XL_Count QR_Localidade]" caption="__XL_Count QR_Localidade" measure="1" displayFolder="" measureGroup="QR_Localidade" count="0" hidden="1"/>
    <cacheHierarchy uniqueName="[Measures].[__XL_Count DIM_Localidade]" caption="__XL_Count DIM_Localidade" measure="1" displayFolder="" measureGroup="DIM_Localidade" count="0" hidden="1"/>
    <cacheHierarchy uniqueName="[Measures].[__XL_Count DIM_Veiculo]" caption="__XL_Count DIM_Veiculo" measure="1" displayFolder="" measureGroup="DIM_Veiculo" count="0" hidden="1"/>
    <cacheHierarchy uniqueName="[Measures].[__XL_Count DIM_Produto]" caption="__XL_Count DIM_Produto" measure="1" displayFolder="" measureGroup="DIM_Produto" count="0" hidden="1"/>
    <cacheHierarchy uniqueName="[Measures].[__XL_Count DIM_Status_Entrega]" caption="__XL_Count DIM_Status_Entrega" measure="1" displayFolder="" measureGroup="DIM_Status_Entrega" count="0" hidden="1"/>
    <cacheHierarchy uniqueName="[Measures].[__XL_Count DIM_Data_Entrega]" caption="__XL_Count DIM_Data_Entrega" measure="1" displayFolder="" measureGroup="DIM_Data_Entrega" count="0" hidden="1"/>
    <cacheHierarchy uniqueName="[Measures].[__XL_Count FT_Entregas]" caption="__XL_Count FT_Entregas" measure="1" displayFolder="" measureGroup="FT_Entregas" count="0" hidden="1"/>
    <cacheHierarchy uniqueName="[Measures].[__XL_Count Calendar]" caption="__XL_Count Calendar" measure="1" displayFolder="" measureGroup="Calendar" count="0" hidden="1"/>
    <cacheHierarchy uniqueName="[Measures].[__XL_Count FT_Estoque]" caption="__XL_Count FT_Estoque" measure="1" displayFolder="" measureGroup="FT_Estoque" count="0" hidden="1"/>
    <cacheHierarchy uniqueName="[Measures].[__No measures defined]" caption="__No measures defined" measure="1" displayFolder="" count="0" hidden="1"/>
    <cacheHierarchy uniqueName="[Measures].[Sum of ID]" caption="Sum of ID" measure="1" displayFolder="" measureGroup="FT_Entregas" count="0" hidden="1">
      <extLst>
        <ext xmlns:x15="http://schemas.microsoft.com/office/spreadsheetml/2010/11/main" uri="{B97F6D7D-B522-45F9-BDA1-12C45D357490}">
          <x15:cacheHierarchy aggregatedColumn="30"/>
        </ext>
      </extLst>
    </cacheHierarchy>
    <cacheHierarchy uniqueName="[Measures].[Count of ID]" caption="Count of ID" measure="1" displayFolder="" measureGroup="FT_Entregas" count="0" hidden="1">
      <extLst>
        <ext xmlns:x15="http://schemas.microsoft.com/office/spreadsheetml/2010/11/main" uri="{B97F6D7D-B522-45F9-BDA1-12C45D357490}">
          <x15:cacheHierarchy aggregatedColumn="30"/>
        </ext>
      </extLst>
    </cacheHierarchy>
    <cacheHierarchy uniqueName="[Measures].[Sum of S2D (dias)]" caption="Sum of S2D (dias)" measure="1" displayFolder="" measureGroup="FT_Entregas" count="0" hidden="1">
      <extLst>
        <ext xmlns:x15="http://schemas.microsoft.com/office/spreadsheetml/2010/11/main" uri="{B97F6D7D-B522-45F9-BDA1-12C45D357490}">
          <x15:cacheHierarchy aggregatedColumn="38"/>
        </ext>
      </extLst>
    </cacheHierarchy>
    <cacheHierarchy uniqueName="[Measures].[Count of Status]" caption="Count of Status" measure="1" displayFolder="" measureGroup="DIM_Veiculo" count="0" oneField="1" hidden="1">
      <fieldsUsage count="1">
        <fieldUsage x="4"/>
      </fieldsUsage>
      <extLst>
        <ext xmlns:x15="http://schemas.microsoft.com/office/spreadsheetml/2010/11/main" uri="{B97F6D7D-B522-45F9-BDA1-12C45D357490}">
          <x15:cacheHierarchy aggregatedColumn="29"/>
        </ext>
      </extLst>
    </cacheHierarchy>
    <cacheHierarchy uniqueName="[Measures].[Sum of ID Status]" caption="Sum of ID Status" measure="1" displayFolder="" measureGroup="FT_Entregas" count="0" hidden="1">
      <extLst>
        <ext xmlns:x15="http://schemas.microsoft.com/office/spreadsheetml/2010/11/main" uri="{B97F6D7D-B522-45F9-BDA1-12C45D357490}">
          <x15:cacheHierarchy aggregatedColumn="34"/>
        </ext>
      </extLst>
    </cacheHierarchy>
    <cacheHierarchy uniqueName="[Measures].[Count of Quantidade]" caption="Count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ax of Quantidade]" caption="Max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Sum of Quantidade]" caption="Sum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Average of Quantidade]" caption="Average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in of Quantidade]" caption="Min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Count of ID Status]" caption="Count of ID Status" measure="1" displayFolder="" measureGroup="FT_Entregas" count="0" hidden="1">
      <extLst>
        <ext xmlns:x15="http://schemas.microsoft.com/office/spreadsheetml/2010/11/main" uri="{B97F6D7D-B522-45F9-BDA1-12C45D357490}">
          <x15:cacheHierarchy aggregatedColumn="34"/>
        </ext>
      </extLst>
    </cacheHierarchy>
  </cacheHierarchies>
  <kpis count="0"/>
  <dimensions count="10">
    <dimension name="Calendar" uniqueName="[Calendar]" caption="Calendar"/>
    <dimension name="DIM_Data_Entrega" uniqueName="[DIM_Data_Entrega]" caption="DIM_Data_Entrega"/>
    <dimension name="DIM_Localidade" uniqueName="[DIM_Localidade]" caption="DIM_Localidade"/>
    <dimension name="DIM_Produto" uniqueName="[DIM_Produto]" caption="DIM_Produto"/>
    <dimension name="DIM_Status_Entrega" uniqueName="[DIM_Status_Entrega]" caption="DIM_Status_Entrega"/>
    <dimension name="DIM_Veiculo" uniqueName="[DIM_Veiculo]" caption="DIM_Veiculo"/>
    <dimension name="FT_Entregas" uniqueName="[FT_Entregas]" caption="FT_Entregas"/>
    <dimension name="FT_Estoque" uniqueName="[FT_Estoque]" caption="FT_Estoque"/>
    <dimension measure="1" name="Measures" uniqueName="[Measures]" caption="Measures"/>
    <dimension name="QR_Localidade" uniqueName="[QR_Localidade]" caption="QR_Localidade"/>
  </dimensions>
  <measureGroups count="9">
    <measureGroup name="Calendar" caption="Calendar"/>
    <measureGroup name="DIM_Data_Entrega" caption="DIM_Data_Entrega"/>
    <measureGroup name="DIM_Localidade" caption="DIM_Localidade"/>
    <measureGroup name="DIM_Produto" caption="DIM_Produto"/>
    <measureGroup name="DIM_Status_Entrega" caption="DIM_Status_Entrega"/>
    <measureGroup name="DIM_Veiculo" caption="DIM_Veiculo"/>
    <measureGroup name="FT_Entregas" caption="FT_Entregas"/>
    <measureGroup name="FT_Estoque" caption="FT_Estoque"/>
    <measureGroup name="QR_Localidade" caption="QR_Localidade"/>
  </measureGroups>
  <maps count="16">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4"/>
    <map measureGroup="6" dimension="5"/>
    <map measureGroup="6" dimension="6"/>
    <map measureGroup="7" dimension="0"/>
    <map measureGroup="7" dimension="3"/>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ml" refreshedDate="46050.622738425925" createdVersion="5" refreshedVersion="8" minRefreshableVersion="3" recordCount="0" supportSubquery="1" supportAdvancedDrill="1" xr:uid="{A6ED3572-C0B2-44B2-A842-FF99C237712E}">
  <cacheSource type="external" connectionId="22"/>
  <cacheFields count="4">
    <cacheField name="[Measures].[Count of ID]" caption="Count of ID" numFmtId="0" hierarchy="77" level="32767"/>
    <cacheField name="[FT_Entregas].[Data de entrega].[Data de entrega]" caption="Data de entrega" numFmtId="0" hierarchy="36" level="1">
      <sharedItems containsSemiMixedTypes="0" containsNonDate="0" containsString="0"/>
    </cacheField>
    <cacheField name="[DIM_Localidade].[Região].[Região]" caption="Região" numFmtId="0" hierarchy="20" level="1">
      <sharedItems count="5">
        <s v="Centro-Oeste"/>
        <s v="Nordeste"/>
        <s v="Norte"/>
        <s v="Sudeste"/>
        <s v="Sul"/>
      </sharedItems>
      <extLst>
        <ext xmlns:x15="http://schemas.microsoft.com/office/spreadsheetml/2010/11/main" uri="{4F2E5C28-24EA-4eb8-9CBF-B6C8F9C3D259}">
          <x15:cachedUniqueNames>
            <x15:cachedUniqueName index="0" name="[DIM_Localidade].[Região].&amp;[Centro-Oeste]"/>
            <x15:cachedUniqueName index="1" name="[DIM_Localidade].[Região].&amp;[Nordeste]"/>
            <x15:cachedUniqueName index="2" name="[DIM_Localidade].[Região].&amp;[Norte]"/>
            <x15:cachedUniqueName index="3" name="[DIM_Localidade].[Região].&amp;[Sudeste]"/>
            <x15:cachedUniqueName index="4" name="[DIM_Localidade].[Região].&amp;[Sul]"/>
          </x15:cachedUniqueNames>
        </ext>
      </extLst>
    </cacheField>
    <cacheField name="[DIM_Data_Entrega].[Trimestre].[Trimestre]" caption="Trimestre" numFmtId="0" hierarchy="14" level="1">
      <sharedItems containsSemiMixedTypes="0" containsNonDate="0" containsString="0"/>
    </cacheField>
  </cacheFields>
  <cacheHierarchies count="8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Data_Entrega].[Data de entrega]" caption="Data de entrega" attribute="1" time="1" defaultMemberUniqueName="[DIM_Data_Entrega].[Data de entrega].[All]" allUniqueName="[DIM_Data_Entrega].[Data de entrega].[All]" dimensionUniqueName="[DIM_Data_Entrega]" displayFolder="" count="0" memberValueDatatype="7" unbalanced="0"/>
    <cacheHierarchy uniqueName="[DIM_Data_Entrega].[Data]" caption="Data" attribute="1" defaultMemberUniqueName="[DIM_Data_Entrega].[Data].[All]" allUniqueName="[DIM_Data_Entrega].[Data].[All]" dimensionUniqueName="[DIM_Data_Entrega]" displayFolder="" count="0" memberValueDatatype="130" unbalanced="0"/>
    <cacheHierarchy uniqueName="[DIM_Data_Entrega].[Ano]" caption="Ano" attribute="1" defaultMemberUniqueName="[DIM_Data_Entrega].[Ano].[All]" allUniqueName="[DIM_Data_Entrega].[Ano].[All]" dimensionUniqueName="[DIM_Data_Entrega]" displayFolder="" count="0" memberValueDatatype="130" unbalanced="0"/>
    <cacheHierarchy uniqueName="[DIM_Data_Entrega].[Mes]" caption="Mes" attribute="1" defaultMemberUniqueName="[DIM_Data_Entrega].[Mes].[All]" allUniqueName="[DIM_Data_Entrega].[Mes].[All]" dimensionUniqueName="[DIM_Data_Entrega]" displayFolder="" count="0" memberValueDatatype="130" unbalanced="0"/>
    <cacheHierarchy uniqueName="[DIM_Data_Entrega].[Nome Mes]" caption="Nome Mes" attribute="1" defaultMemberUniqueName="[DIM_Data_Entrega].[Nome Mes].[All]" allUniqueName="[DIM_Data_Entrega].[Nome Mes].[All]" dimensionUniqueName="[DIM_Data_Entrega]" displayFolder="" count="0" memberValueDatatype="130" unbalanced="0"/>
    <cacheHierarchy uniqueName="[DIM_Data_Entrega].[Trimestre]" caption="Trimestre" attribute="1" defaultMemberUniqueName="[DIM_Data_Entrega].[Trimestre].[All]" allUniqueName="[DIM_Data_Entrega].[Trimestre].[All]" dimensionUniqueName="[DIM_Data_Entrega]" displayFolder="" count="2" memberValueDatatype="130" unbalanced="0">
      <fieldsUsage count="2">
        <fieldUsage x="-1"/>
        <fieldUsage x="3"/>
      </fieldsUsage>
    </cacheHierarchy>
    <cacheHierarchy uniqueName="[DIM_Localidade].[ID]" caption="ID" attribute="1" defaultMemberUniqueName="[DIM_Localidade].[ID].[All]" allUniqueName="[DIM_Localidade].[ID].[All]" dimensionUniqueName="[DIM_Localidade]" displayFolder="" count="0" memberValueDatatype="20" unbalanced="0"/>
    <cacheHierarchy uniqueName="[DIM_Localidade].[Lat]" caption="Lat" attribute="1" defaultMemberUniqueName="[DIM_Localidade].[Lat].[All]" allUniqueName="[DIM_Localidade].[Lat].[All]" dimensionUniqueName="[DIM_Localidade]" displayFolder="" count="0" memberValueDatatype="5" unbalanced="0"/>
    <cacheHierarchy uniqueName="[DIM_Localidade].[Lon]" caption="Lon" attribute="1" defaultMemberUniqueName="[DIM_Localidade].[Lon].[All]" allUniqueName="[DIM_Localidade].[Lon].[All]" dimensionUniqueName="[DIM_Localidade]" displayFolder="" count="0" memberValueDatatype="5" unbalanced="0"/>
    <cacheHierarchy uniqueName="[DIM_Localidade].[UF da entrega]" caption="UF da entrega" attribute="1" defaultMemberUniqueName="[DIM_Localidade].[UF da entrega].[All]" allUniqueName="[DIM_Localidade].[UF da entrega].[All]" dimensionUniqueName="[DIM_Localidade]" displayFolder="" count="0" memberValueDatatype="130" unbalanced="0"/>
    <cacheHierarchy uniqueName="[DIM_Localidade].[Estado]" caption="Estado" attribute="1" defaultMemberUniqueName="[DIM_Localidade].[Estado].[All]" allUniqueName="[DIM_Localidade].[Estado].[All]" dimensionUniqueName="[DIM_Localidade]" displayFolder="" count="0" memberValueDatatype="130" unbalanced="0"/>
    <cacheHierarchy uniqueName="[DIM_Localidade].[Região]" caption="Região" attribute="1" defaultMemberUniqueName="[DIM_Localidade].[Região].[All]" allUniqueName="[DIM_Localidade].[Região].[All]" dimensionUniqueName="[DIM_Localidade]" displayFolder="" count="2" memberValueDatatype="130" unbalanced="0">
      <fieldsUsage count="2">
        <fieldUsage x="-1"/>
        <fieldUsage x="2"/>
      </fieldsUsage>
    </cacheHierarchy>
    <cacheHierarchy uniqueName="[DIM_Produto].[ID]" caption="ID" attribute="1" defaultMemberUniqueName="[DIM_Produto].[ID].[All]" allUniqueName="[DIM_Produto].[ID].[All]" dimensionUniqueName="[DIM_Produto]" displayFolder="" count="0" memberValueDatatype="20" unbalanced="0"/>
    <cacheHierarchy uniqueName="[DIM_Produto].[Produto]" caption="Produto" attribute="1" defaultMemberUniqueName="[DIM_Produto].[Produto].[All]" allUniqueName="[DIM_Produto].[Produto].[All]" dimensionUniqueName="[DIM_Produto]" displayFolder="" count="0" memberValueDatatype="130" unbalanced="0"/>
    <cacheHierarchy uniqueName="[DIM_Produto].[preço]" caption="preço" attribute="1" defaultMemberUniqueName="[DIM_Produto].[preço].[All]" allUniqueName="[DIM_Produto].[preço].[All]" dimensionUniqueName="[DIM_Produto]" displayFolder="" count="0" memberValueDatatype="6" unbalanced="0"/>
    <cacheHierarchy uniqueName="[DIM_Status_Entrega].[ID]" caption="ID" attribute="1" defaultMemberUniqueName="[DIM_Status_Entrega].[ID].[All]" allUniqueName="[DIM_Status_Entrega].[ID].[All]" dimensionUniqueName="[DIM_Status_Entrega]" displayFolder="" count="0" memberValueDatatype="20" unbalanced="0"/>
    <cacheHierarchy uniqueName="[DIM_Status_Entrega].[Categoria]" caption="Categoria" attribute="1" defaultMemberUniqueName="[DIM_Status_Entrega].[Categoria].[All]" allUniqueName="[DIM_Status_Entrega].[Categoria].[All]" dimensionUniqueName="[DIM_Status_Entrega]" displayFolder="" count="0" memberValueDatatype="130" unbalanced="0"/>
    <cacheHierarchy uniqueName="[DIM_Veiculo].[ID]" caption="ID" attribute="1" defaultMemberUniqueName="[DIM_Veiculo].[ID].[All]" allUniqueName="[DIM_Veiculo].[ID].[All]" dimensionUniqueName="[DIM_Veiculo]" displayFolder="" count="0" memberValueDatatype="20" unbalanced="0"/>
    <cacheHierarchy uniqueName="[DIM_Veiculo].[Codigo]" caption="Codigo" attribute="1" defaultMemberUniqueName="[DIM_Veiculo].[Codigo].[All]" allUniqueName="[DIM_Veiculo].[Codigo].[All]" dimensionUniqueName="[DIM_Veiculo]" displayFolder="" count="0" memberValueDatatype="130" unbalanced="0"/>
    <cacheHierarchy uniqueName="[DIM_Veiculo].[Tipo]" caption="Tipo" attribute="1" defaultMemberUniqueName="[DIM_Veiculo].[Tipo].[All]" allUniqueName="[DIM_Veiculo].[Tipo].[All]" dimensionUniqueName="[DIM_Veiculo]" displayFolder="" count="0" memberValueDatatype="130" unbalanced="0"/>
    <cacheHierarchy uniqueName="[DIM_Veiculo].[Status]" caption="Status" attribute="1" defaultMemberUniqueName="[DIM_Veiculo].[Status].[All]" allUniqueName="[DIM_Veiculo].[Status].[All]" dimensionUniqueName="[DIM_Veiculo]" displayFolder="" count="0" memberValueDatatype="130" unbalanced="0"/>
    <cacheHierarchy uniqueName="[FT_Entregas].[ID]" caption="ID" attribute="1" defaultMemberUniqueName="[FT_Entregas].[ID].[All]" allUniqueName="[FT_Entregas].[ID].[All]" dimensionUniqueName="[FT_Entregas]" displayFolder="" count="0" memberValueDatatype="20" unbalanced="0"/>
    <cacheHierarchy uniqueName="[FT_Entregas].[ID Produto]" caption="ID Produto" attribute="1" defaultMemberUniqueName="[FT_Entregas].[ID Produto].[All]" allUniqueName="[FT_Entregas].[ID Produto].[All]" dimensionUniqueName="[FT_Entregas]" displayFolder="" count="0" memberValueDatatype="20" unbalanced="0"/>
    <cacheHierarchy uniqueName="[FT_Entregas].[ID Veículo]" caption="ID Veículo" attribute="1" defaultMemberUniqueName="[FT_Entregas].[ID Veículo].[All]" allUniqueName="[FT_Entregas].[ID Veículo].[All]" dimensionUniqueName="[FT_Entregas]" displayFolder="" count="0" memberValueDatatype="20" unbalanced="0"/>
    <cacheHierarchy uniqueName="[FT_Entregas].[ID Localidade]" caption="ID Localidade" attribute="1" defaultMemberUniqueName="[FT_Entregas].[ID Localidade].[All]" allUniqueName="[FT_Entregas].[ID Localidade].[All]" dimensionUniqueName="[FT_Entregas]" displayFolder="" count="0" memberValueDatatype="20" unbalanced="0"/>
    <cacheHierarchy uniqueName="[FT_Entregas].[ID Status]" caption="ID Status" attribute="1" defaultMemberUniqueName="[FT_Entregas].[ID Status].[All]" allUniqueName="[FT_Entregas].[ID Status].[All]" dimensionUniqueName="[FT_Entregas]" displayFolder="" count="0" memberValueDatatype="20" unbalanced="0"/>
    <cacheHierarchy uniqueName="[FT_Entregas].[Quantidade Comprada]" caption="Quantidade Comprada" attribute="1" defaultMemberUniqueName="[FT_Entregas].[Quantidade Comprada].[All]" allUniqueName="[FT_Entregas].[Quantidade Comprada].[All]" dimensionUniqueName="[FT_Entregas]" displayFolder="" count="0" memberValueDatatype="20" unbalanced="0"/>
    <cacheHierarchy uniqueName="[FT_Entregas].[Data de entrega]" caption="Data de entrega" attribute="1" time="1" defaultMemberUniqueName="[FT_Entregas].[Data de entrega].[All]" allUniqueName="[FT_Entregas].[Data de entrega].[All]" dimensionUniqueName="[FT_Entregas]" displayFolder="" count="2" memberValueDatatype="7" unbalanced="0">
      <fieldsUsage count="2">
        <fieldUsage x="-1"/>
        <fieldUsage x="1"/>
      </fieldsUsage>
    </cacheHierarchy>
    <cacheHierarchy uniqueName="[FT_Entregas].[PTL (dias)]" caption="PTL (dias)" attribute="1" defaultMemberUniqueName="[FT_Entregas].[PTL (dias)].[All]" allUniqueName="[FT_Entregas].[PTL (dias)].[All]" dimensionUniqueName="[FT_Entregas]" displayFolder="" count="0" memberValueDatatype="20" unbalanced="0"/>
    <cacheHierarchy uniqueName="[FT_Entregas].[S2D (dias)]" caption="S2D (dias)" attribute="1" defaultMemberUniqueName="[FT_Entregas].[S2D (dias)].[All]" allUniqueName="[FT_Entregas].[S2D (dias)].[All]" dimensionUniqueName="[FT_Entregas]" displayFolder="" count="0" memberValueDatatype="20" unbalanced="0"/>
    <cacheHierarchy uniqueName="[FT_Entregas].[SLA]" caption="SLA" attribute="1" defaultMemberUniqueName="[FT_Entregas].[SLA].[All]" allUniqueName="[FT_Entregas].[SLA].[All]" dimensionUniqueName="[FT_Entregas]" displayFolder="" count="0" memberValueDatatype="20" unbalanced="0"/>
    <cacheHierarchy uniqueName="[FT_Entregas].[Modulo SLA (dias)]" caption="Modulo SLA (dias)" attribute="1" defaultMemberUniqueName="[FT_Entregas].[Modulo SLA (dias)].[All]" allUniqueName="[FT_Entregas].[Modulo SLA (dias)].[All]" dimensionUniqueName="[FT_Entregas]" displayFolder="" count="0" memberValueDatatype="20" unbalanced="0"/>
    <cacheHierarchy uniqueName="[FT_Entregas].[Subtotal]" caption="Subtotal" attribute="1" defaultMemberUniqueName="[FT_Entregas].[Subtotal].[All]" allUniqueName="[FT_Entregas].[Subtotal].[All]" dimensionUniqueName="[FT_Entregas]" displayFolder="" count="0" memberValueDatatype="6" unbalanced="0"/>
    <cacheHierarchy uniqueName="[FT_Estoque].[ID Produto]" caption="ID Produto" attribute="1" defaultMemberUniqueName="[FT_Estoque].[ID Produto].[All]" allUniqueName="[FT_Estoque].[ID Produto].[All]" dimensionUniqueName="[FT_Estoque]" displayFolder="" count="0" memberValueDatatype="20" unbalanced="0"/>
    <cacheHierarchy uniqueName="[FT_Estoque].[Data atualização]" caption="Data atualização" attribute="1" time="1" defaultMemberUniqueName="[FT_Estoque].[Data atualização].[All]" allUniqueName="[FT_Estoque].[Data atualização].[All]" dimensionUniqueName="[FT_Estoque]" displayFolder="" count="0" memberValueDatatype="7" unbalanced="0"/>
    <cacheHierarchy uniqueName="[FT_Estoque].[Quantidade]" caption="Quantidade" attribute="1" defaultMemberUniqueName="[FT_Estoque].[Quantidade].[All]" allUniqueName="[FT_Estoque].[Quantidade].[All]" dimensionUniqueName="[FT_Estoque]" displayFolder="" count="0" memberValueDatatype="20" unbalanced="0"/>
    <cacheHierarchy uniqueName="[QR_Localidade].[ID]" caption="ID" attribute="1" defaultMemberUniqueName="[QR_Localidade].[ID].[All]" allUniqueName="[QR_Localidade].[ID].[All]" dimensionUniqueName="[QR_Localidade]" displayFolder="" count="0" memberValueDatatype="20" unbalanced="0"/>
    <cacheHierarchy uniqueName="[QR_Localidade].[Lat,Lon]" caption="Lat,Lon" attribute="1" defaultMemberUniqueName="[QR_Localidade].[Lat,Lon].[All]" allUniqueName="[QR_Localidade].[Lat,Lon].[All]" dimensionUniqueName="[QR_Localidade]" displayFolder="" count="0" memberValueDatatype="130" unbalanced="0"/>
    <cacheHierarchy uniqueName="[QR_Localidade].[UF da entrega]" caption="UF da entrega" attribute="1" defaultMemberUniqueName="[QR_Localidade].[UF da entrega].[All]" allUniqueName="[QR_Localidade].[UF da entrega].[All]" dimensionUniqueName="[QR_Localidade]" displayFolder="" count="0" memberValueDatatype="130" unbalanced="0"/>
    <cacheHierarchy uniqueName="[QR_Localidade].[Estado]" caption="Estado" attribute="1" defaultMemberUniqueName="[QR_Localidade].[Estado].[All]" allUniqueName="[QR_Localidade].[Estado].[All]" dimensionUniqueName="[QR_Localidade]" displayFolder="" count="0" memberValueDatatype="130" unbalanced="0"/>
    <cacheHierarchy uniqueName="[QR_Localidade].[Região]" caption="Região" attribute="1" defaultMemberUniqueName="[QR_Localidade].[Região].[All]" allUniqueName="[QR_Localidade].[Região].[All]" dimensionUniqueName="[QR_Localidade]" displayFolder="" count="0" memberValueDatatype="130" unbalanced="0"/>
    <cacheHierarchy uniqueName="[Measures].[S2D - Q1]" caption="S2D - Q1" measure="1" displayFolder="" measureGroup="FT_Entregas" count="0"/>
    <cacheHierarchy uniqueName="[Measures].[S2D - Q3]" caption="S2D - Q3" measure="1" displayFolder="" measureGroup="FT_Entregas" count="0"/>
    <cacheHierarchy uniqueName="[Measures].[S2D - IQ]" caption="S2D - IQ" measure="1" displayFolder="" measureGroup="FT_Entregas" count="0"/>
    <cacheHierarchy uniqueName="[Measures].[S2D - Max Boxplot]" caption="S2D - Max Boxplot" measure="1" displayFolder="" measureGroup="FT_Entregas" count="0"/>
    <cacheHierarchy uniqueName="[Measures].[S2D - Min Boxplot]" caption="S2D - Min Boxplot" measure="1" displayFolder="" measureGroup="FT_Entregas" count="0"/>
    <cacheHierarchy uniqueName="[Measures].[S2D - Mediana]" caption="S2D - Mediana" measure="1" displayFolder="" measureGroup="FT_Entregas" count="0"/>
    <cacheHierarchy uniqueName="[Measures].[S2D - Max Outliers]" caption="S2D - Max Outliers" measure="1" displayFolder="" measureGroup="FT_Entregas" count="0"/>
    <cacheHierarchy uniqueName="[Measures].[S2D - Min Outliers]" caption="S2D - Min Outliers" measure="1" displayFolder="" measureGroup="FT_Entregas" count="0"/>
    <cacheHierarchy uniqueName="[Measures].[SLA - Q1]" caption="SLA - Q1" measure="1" displayFolder="" measureGroup="FT_Entregas" count="0"/>
    <cacheHierarchy uniqueName="[Measures].[SLA - Q3]" caption="SLA - Q3" measure="1" displayFolder="" measureGroup="FT_Entregas" count="0"/>
    <cacheHierarchy uniqueName="[Measures].[SLA - Mediana]" caption="SLA - Mediana" measure="1" displayFolder="" measureGroup="FT_Entregas" count="0"/>
    <cacheHierarchy uniqueName="[Measures].[SLA - Max Boxplot]" caption="SLA - Max Boxplot" measure="1" displayFolder="" measureGroup="FT_Entregas" count="0"/>
    <cacheHierarchy uniqueName="[Measures].[SLA - IQ]" caption="SLA - IQ" measure="1" displayFolder="" measureGroup="FT_Entregas" count="0"/>
    <cacheHierarchy uniqueName="[Measures].[SLA - Min Boxplot]" caption="SLA - Min Boxplot" measure="1" displayFolder="" measureGroup="FT_Entregas" count="0"/>
    <cacheHierarchy uniqueName="[Measures].[SLA - Max Outliers]" caption="SLA - Max Outliers" measure="1" displayFolder="" measureGroup="FT_Entregas" count="0"/>
    <cacheHierarchy uniqueName="[Measures].[SLA - Min Outliers]" caption="SLA - Min Outliers" measure="1" displayFolder="" measureGroup="FT_Entregas" count="0"/>
    <cacheHierarchy uniqueName="[Measures].[__XL_Count QR_Localidade]" caption="__XL_Count QR_Localidade" measure="1" displayFolder="" measureGroup="QR_Localidade" count="0" hidden="1"/>
    <cacheHierarchy uniqueName="[Measures].[__XL_Count DIM_Localidade]" caption="__XL_Count DIM_Localidade" measure="1" displayFolder="" measureGroup="DIM_Localidade" count="0" hidden="1"/>
    <cacheHierarchy uniqueName="[Measures].[__XL_Count DIM_Veiculo]" caption="__XL_Count DIM_Veiculo" measure="1" displayFolder="" measureGroup="DIM_Veiculo" count="0" hidden="1"/>
    <cacheHierarchy uniqueName="[Measures].[__XL_Count DIM_Produto]" caption="__XL_Count DIM_Produto" measure="1" displayFolder="" measureGroup="DIM_Produto" count="0" hidden="1"/>
    <cacheHierarchy uniqueName="[Measures].[__XL_Count DIM_Status_Entrega]" caption="__XL_Count DIM_Status_Entrega" measure="1" displayFolder="" measureGroup="DIM_Status_Entrega" count="0" hidden="1"/>
    <cacheHierarchy uniqueName="[Measures].[__XL_Count DIM_Data_Entrega]" caption="__XL_Count DIM_Data_Entrega" measure="1" displayFolder="" measureGroup="DIM_Data_Entrega" count="0" hidden="1"/>
    <cacheHierarchy uniqueName="[Measures].[__XL_Count FT_Entregas]" caption="__XL_Count FT_Entregas" measure="1" displayFolder="" measureGroup="FT_Entregas" count="0" hidden="1"/>
    <cacheHierarchy uniqueName="[Measures].[__XL_Count Calendar]" caption="__XL_Count Calendar" measure="1" displayFolder="" measureGroup="Calendar" count="0" hidden="1"/>
    <cacheHierarchy uniqueName="[Measures].[__XL_Count FT_Estoque]" caption="__XL_Count FT_Estoque" measure="1" displayFolder="" measureGroup="FT_Estoque" count="0" hidden="1"/>
    <cacheHierarchy uniqueName="[Measures].[__No measures defined]" caption="__No measures defined" measure="1" displayFolder="" count="0" hidden="1"/>
    <cacheHierarchy uniqueName="[Measures].[Sum of ID]" caption="Sum of ID" measure="1" displayFolder="" measureGroup="FT_Entregas" count="0" hidden="1">
      <extLst>
        <ext xmlns:x15="http://schemas.microsoft.com/office/spreadsheetml/2010/11/main" uri="{B97F6D7D-B522-45F9-BDA1-12C45D357490}">
          <x15:cacheHierarchy aggregatedColumn="30"/>
        </ext>
      </extLst>
    </cacheHierarchy>
    <cacheHierarchy uniqueName="[Measures].[Count of ID]" caption="Count of ID" measure="1" displayFolder="" measureGroup="FT_Entregas"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S2D (dias)]" caption="Sum of S2D (dias)" measure="1" displayFolder="" measureGroup="FT_Entregas" count="0" hidden="1">
      <extLst>
        <ext xmlns:x15="http://schemas.microsoft.com/office/spreadsheetml/2010/11/main" uri="{B97F6D7D-B522-45F9-BDA1-12C45D357490}">
          <x15:cacheHierarchy aggregatedColumn="38"/>
        </ext>
      </extLst>
    </cacheHierarchy>
    <cacheHierarchy uniqueName="[Measures].[Count of Status]" caption="Count of Status" measure="1" displayFolder="" measureGroup="DIM_Veiculo" count="0" hidden="1">
      <extLst>
        <ext xmlns:x15="http://schemas.microsoft.com/office/spreadsheetml/2010/11/main" uri="{B97F6D7D-B522-45F9-BDA1-12C45D357490}">
          <x15:cacheHierarchy aggregatedColumn="29"/>
        </ext>
      </extLst>
    </cacheHierarchy>
    <cacheHierarchy uniqueName="[Measures].[Sum of ID Status]" caption="Sum of ID Status" measure="1" displayFolder="" measureGroup="FT_Entregas" count="0" hidden="1">
      <extLst>
        <ext xmlns:x15="http://schemas.microsoft.com/office/spreadsheetml/2010/11/main" uri="{B97F6D7D-B522-45F9-BDA1-12C45D357490}">
          <x15:cacheHierarchy aggregatedColumn="34"/>
        </ext>
      </extLst>
    </cacheHierarchy>
    <cacheHierarchy uniqueName="[Measures].[Count of Quantidade]" caption="Count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ax of Quantidade]" caption="Max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Sum of Quantidade]" caption="Sum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Average of Quantidade]" caption="Average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in of Quantidade]" caption="Min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Count of ID Status]" caption="Count of ID Status" measure="1" displayFolder="" measureGroup="FT_Entregas" count="0" hidden="1">
      <extLst>
        <ext xmlns:x15="http://schemas.microsoft.com/office/spreadsheetml/2010/11/main" uri="{B97F6D7D-B522-45F9-BDA1-12C45D357490}">
          <x15:cacheHierarchy aggregatedColumn="34"/>
        </ext>
      </extLst>
    </cacheHierarchy>
  </cacheHierarchies>
  <kpis count="0"/>
  <dimensions count="10">
    <dimension name="Calendar" uniqueName="[Calendar]" caption="Calendar"/>
    <dimension name="DIM_Data_Entrega" uniqueName="[DIM_Data_Entrega]" caption="DIM_Data_Entrega"/>
    <dimension name="DIM_Localidade" uniqueName="[DIM_Localidade]" caption="DIM_Localidade"/>
    <dimension name="DIM_Produto" uniqueName="[DIM_Produto]" caption="DIM_Produto"/>
    <dimension name="DIM_Status_Entrega" uniqueName="[DIM_Status_Entrega]" caption="DIM_Status_Entrega"/>
    <dimension name="DIM_Veiculo" uniqueName="[DIM_Veiculo]" caption="DIM_Veiculo"/>
    <dimension name="FT_Entregas" uniqueName="[FT_Entregas]" caption="FT_Entregas"/>
    <dimension name="FT_Estoque" uniqueName="[FT_Estoque]" caption="FT_Estoque"/>
    <dimension measure="1" name="Measures" uniqueName="[Measures]" caption="Measures"/>
    <dimension name="QR_Localidade" uniqueName="[QR_Localidade]" caption="QR_Localidade"/>
  </dimensions>
  <measureGroups count="9">
    <measureGroup name="Calendar" caption="Calendar"/>
    <measureGroup name="DIM_Data_Entrega" caption="DIM_Data_Entrega"/>
    <measureGroup name="DIM_Localidade" caption="DIM_Localidade"/>
    <measureGroup name="DIM_Produto" caption="DIM_Produto"/>
    <measureGroup name="DIM_Status_Entrega" caption="DIM_Status_Entrega"/>
    <measureGroup name="DIM_Veiculo" caption="DIM_Veiculo"/>
    <measureGroup name="FT_Entregas" caption="FT_Entregas"/>
    <measureGroup name="FT_Estoque" caption="FT_Estoque"/>
    <measureGroup name="QR_Localidade" caption="QR_Localidade"/>
  </measureGroups>
  <maps count="16">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4"/>
    <map measureGroup="6" dimension="5"/>
    <map measureGroup="6" dimension="6"/>
    <map measureGroup="7" dimension="0"/>
    <map measureGroup="7" dimension="3"/>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ml" refreshedDate="46050.622739004626" createdVersion="5" refreshedVersion="8" minRefreshableVersion="3" recordCount="0" supportSubquery="1" supportAdvancedDrill="1" xr:uid="{F1295FCC-2706-4A95-8977-939197275684}">
  <cacheSource type="external" connectionId="22"/>
  <cacheFields count="4">
    <cacheField name="[Measures].[Count of ID]" caption="Count of ID" numFmtId="0" hierarchy="77" level="32767"/>
    <cacheField name="[DIM_Localidade].[Região].[Região]" caption="Região" numFmtId="0" hierarchy="20" level="1">
      <sharedItems count="1">
        <s v="Centro-Oeste"/>
      </sharedItems>
      <extLst>
        <ext xmlns:x15="http://schemas.microsoft.com/office/spreadsheetml/2010/11/main" uri="{4F2E5C28-24EA-4eb8-9CBF-B6C8F9C3D259}">
          <x15:cachedUniqueNames>
            <x15:cachedUniqueName index="0" name="[DIM_Localidade].[Região].&amp;[Centro-Oeste]"/>
          </x15:cachedUniqueNames>
        </ext>
      </extLst>
    </cacheField>
    <cacheField name="[DIM_Localidade].[Estado].[Estado]" caption="Estado" numFmtId="0" hierarchy="19" level="1">
      <sharedItems count="4">
        <s v="Distrito Federal"/>
        <s v="Goiás"/>
        <s v="Mato Grosso"/>
        <s v="Mato Grosso do Sul"/>
      </sharedItems>
      <extLst>
        <ext xmlns:x15="http://schemas.microsoft.com/office/spreadsheetml/2010/11/main" uri="{4F2E5C28-24EA-4eb8-9CBF-B6C8F9C3D259}">
          <x15:cachedUniqueNames>
            <x15:cachedUniqueName index="0" name="[DIM_Localidade].[Estado].&amp;[Distrito Federal]"/>
            <x15:cachedUniqueName index="1" name="[DIM_Localidade].[Estado].&amp;[Goiás]"/>
            <x15:cachedUniqueName index="2" name="[DIM_Localidade].[Estado].&amp;[Mato Grosso]"/>
            <x15:cachedUniqueName index="3" name="[DIM_Localidade].[Estado].&amp;[Mato Grosso do Sul]"/>
          </x15:cachedUniqueNames>
        </ext>
      </extLst>
    </cacheField>
    <cacheField name="[FT_Entregas].[Data de entrega].[Data de entrega]" caption="Data de entrega" numFmtId="0" hierarchy="36" level="1">
      <sharedItems containsSemiMixedTypes="0" containsNonDate="0" containsString="0"/>
    </cacheField>
  </cacheFields>
  <cacheHierarchies count="8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Data_Entrega].[Data de entrega]" caption="Data de entrega" attribute="1" time="1" defaultMemberUniqueName="[DIM_Data_Entrega].[Data de entrega].[All]" allUniqueName="[DIM_Data_Entrega].[Data de entrega].[All]" dimensionUniqueName="[DIM_Data_Entrega]" displayFolder="" count="0" memberValueDatatype="7" unbalanced="0"/>
    <cacheHierarchy uniqueName="[DIM_Data_Entrega].[Data]" caption="Data" attribute="1" defaultMemberUniqueName="[DIM_Data_Entrega].[Data].[All]" allUniqueName="[DIM_Data_Entrega].[Data].[All]" dimensionUniqueName="[DIM_Data_Entrega]" displayFolder="" count="0" memberValueDatatype="130" unbalanced="0"/>
    <cacheHierarchy uniqueName="[DIM_Data_Entrega].[Ano]" caption="Ano" attribute="1" defaultMemberUniqueName="[DIM_Data_Entrega].[Ano].[All]" allUniqueName="[DIM_Data_Entrega].[Ano].[All]" dimensionUniqueName="[DIM_Data_Entrega]" displayFolder="" count="0" memberValueDatatype="130" unbalanced="0"/>
    <cacheHierarchy uniqueName="[DIM_Data_Entrega].[Mes]" caption="Mes" attribute="1" defaultMemberUniqueName="[DIM_Data_Entrega].[Mes].[All]" allUniqueName="[DIM_Data_Entrega].[Mes].[All]" dimensionUniqueName="[DIM_Data_Entrega]" displayFolder="" count="0" memberValueDatatype="130" unbalanced="0"/>
    <cacheHierarchy uniqueName="[DIM_Data_Entrega].[Nome Mes]" caption="Nome Mes" attribute="1" defaultMemberUniqueName="[DIM_Data_Entrega].[Nome Mes].[All]" allUniqueName="[DIM_Data_Entrega].[Nome Mes].[All]" dimensionUniqueName="[DIM_Data_Entrega]" displayFolder="" count="0" memberValueDatatype="130" unbalanced="0"/>
    <cacheHierarchy uniqueName="[DIM_Data_Entrega].[Trimestre]" caption="Trimestre" attribute="1" defaultMemberUniqueName="[DIM_Data_Entrega].[Trimestre].[All]" allUniqueName="[DIM_Data_Entrega].[Trimestre].[All]" dimensionUniqueName="[DIM_Data_Entrega]" displayFolder="" count="0" memberValueDatatype="130" unbalanced="0"/>
    <cacheHierarchy uniqueName="[DIM_Localidade].[ID]" caption="ID" attribute="1" defaultMemberUniqueName="[DIM_Localidade].[ID].[All]" allUniqueName="[DIM_Localidade].[ID].[All]" dimensionUniqueName="[DIM_Localidade]" displayFolder="" count="0" memberValueDatatype="20" unbalanced="0"/>
    <cacheHierarchy uniqueName="[DIM_Localidade].[Lat]" caption="Lat" attribute="1" defaultMemberUniqueName="[DIM_Localidade].[Lat].[All]" allUniqueName="[DIM_Localidade].[Lat].[All]" dimensionUniqueName="[DIM_Localidade]" displayFolder="" count="0" memberValueDatatype="5" unbalanced="0"/>
    <cacheHierarchy uniqueName="[DIM_Localidade].[Lon]" caption="Lon" attribute="1" defaultMemberUniqueName="[DIM_Localidade].[Lon].[All]" allUniqueName="[DIM_Localidade].[Lon].[All]" dimensionUniqueName="[DIM_Localidade]" displayFolder="" count="0" memberValueDatatype="5" unbalanced="0"/>
    <cacheHierarchy uniqueName="[DIM_Localidade].[UF da entrega]" caption="UF da entrega" attribute="1" defaultMemberUniqueName="[DIM_Localidade].[UF da entrega].[All]" allUniqueName="[DIM_Localidade].[UF da entrega].[All]" dimensionUniqueName="[DIM_Localidade]" displayFolder="" count="0" memberValueDatatype="130" unbalanced="0"/>
    <cacheHierarchy uniqueName="[DIM_Localidade].[Estado]" caption="Estado" attribute="1" defaultMemberUniqueName="[DIM_Localidade].[Estado].[All]" allUniqueName="[DIM_Localidade].[Estado].[All]" dimensionUniqueName="[DIM_Localidade]" displayFolder="" count="2" memberValueDatatype="130" unbalanced="0">
      <fieldsUsage count="2">
        <fieldUsage x="-1"/>
        <fieldUsage x="2"/>
      </fieldsUsage>
    </cacheHierarchy>
    <cacheHierarchy uniqueName="[DIM_Localidade].[Região]" caption="Região" attribute="1" defaultMemberUniqueName="[DIM_Localidade].[Região].[All]" allUniqueName="[DIM_Localidade].[Região].[All]" dimensionUniqueName="[DIM_Localidade]" displayFolder="" count="2" memberValueDatatype="130" unbalanced="0">
      <fieldsUsage count="2">
        <fieldUsage x="-1"/>
        <fieldUsage x="1"/>
      </fieldsUsage>
    </cacheHierarchy>
    <cacheHierarchy uniqueName="[DIM_Produto].[ID]" caption="ID" attribute="1" defaultMemberUniqueName="[DIM_Produto].[ID].[All]" allUniqueName="[DIM_Produto].[ID].[All]" dimensionUniqueName="[DIM_Produto]" displayFolder="" count="0" memberValueDatatype="20" unbalanced="0"/>
    <cacheHierarchy uniqueName="[DIM_Produto].[Produto]" caption="Produto" attribute="1" defaultMemberUniqueName="[DIM_Produto].[Produto].[All]" allUniqueName="[DIM_Produto].[Produto].[All]" dimensionUniqueName="[DIM_Produto]" displayFolder="" count="0" memberValueDatatype="130" unbalanced="0"/>
    <cacheHierarchy uniqueName="[DIM_Produto].[preço]" caption="preço" attribute="1" defaultMemberUniqueName="[DIM_Produto].[preço].[All]" allUniqueName="[DIM_Produto].[preço].[All]" dimensionUniqueName="[DIM_Produto]" displayFolder="" count="0" memberValueDatatype="6" unbalanced="0"/>
    <cacheHierarchy uniqueName="[DIM_Status_Entrega].[ID]" caption="ID" attribute="1" defaultMemberUniqueName="[DIM_Status_Entrega].[ID].[All]" allUniqueName="[DIM_Status_Entrega].[ID].[All]" dimensionUniqueName="[DIM_Status_Entrega]" displayFolder="" count="0" memberValueDatatype="20" unbalanced="0"/>
    <cacheHierarchy uniqueName="[DIM_Status_Entrega].[Categoria]" caption="Categoria" attribute="1" defaultMemberUniqueName="[DIM_Status_Entrega].[Categoria].[All]" allUniqueName="[DIM_Status_Entrega].[Categoria].[All]" dimensionUniqueName="[DIM_Status_Entrega]" displayFolder="" count="0" memberValueDatatype="130" unbalanced="0"/>
    <cacheHierarchy uniqueName="[DIM_Veiculo].[ID]" caption="ID" attribute="1" defaultMemberUniqueName="[DIM_Veiculo].[ID].[All]" allUniqueName="[DIM_Veiculo].[ID].[All]" dimensionUniqueName="[DIM_Veiculo]" displayFolder="" count="0" memberValueDatatype="20" unbalanced="0"/>
    <cacheHierarchy uniqueName="[DIM_Veiculo].[Codigo]" caption="Codigo" attribute="1" defaultMemberUniqueName="[DIM_Veiculo].[Codigo].[All]" allUniqueName="[DIM_Veiculo].[Codigo].[All]" dimensionUniqueName="[DIM_Veiculo]" displayFolder="" count="0" memberValueDatatype="130" unbalanced="0"/>
    <cacheHierarchy uniqueName="[DIM_Veiculo].[Tipo]" caption="Tipo" attribute="1" defaultMemberUniqueName="[DIM_Veiculo].[Tipo].[All]" allUniqueName="[DIM_Veiculo].[Tipo].[All]" dimensionUniqueName="[DIM_Veiculo]" displayFolder="" count="0" memberValueDatatype="130" unbalanced="0"/>
    <cacheHierarchy uniqueName="[DIM_Veiculo].[Status]" caption="Status" attribute="1" defaultMemberUniqueName="[DIM_Veiculo].[Status].[All]" allUniqueName="[DIM_Veiculo].[Status].[All]" dimensionUniqueName="[DIM_Veiculo]" displayFolder="" count="0" memberValueDatatype="130" unbalanced="0"/>
    <cacheHierarchy uniqueName="[FT_Entregas].[ID]" caption="ID" attribute="1" defaultMemberUniqueName="[FT_Entregas].[ID].[All]" allUniqueName="[FT_Entregas].[ID].[All]" dimensionUniqueName="[FT_Entregas]" displayFolder="" count="0" memberValueDatatype="20" unbalanced="0"/>
    <cacheHierarchy uniqueName="[FT_Entregas].[ID Produto]" caption="ID Produto" attribute="1" defaultMemberUniqueName="[FT_Entregas].[ID Produto].[All]" allUniqueName="[FT_Entregas].[ID Produto].[All]" dimensionUniqueName="[FT_Entregas]" displayFolder="" count="0" memberValueDatatype="20" unbalanced="0"/>
    <cacheHierarchy uniqueName="[FT_Entregas].[ID Veículo]" caption="ID Veículo" attribute="1" defaultMemberUniqueName="[FT_Entregas].[ID Veículo].[All]" allUniqueName="[FT_Entregas].[ID Veículo].[All]" dimensionUniqueName="[FT_Entregas]" displayFolder="" count="0" memberValueDatatype="20" unbalanced="0"/>
    <cacheHierarchy uniqueName="[FT_Entregas].[ID Localidade]" caption="ID Localidade" attribute="1" defaultMemberUniqueName="[FT_Entregas].[ID Localidade].[All]" allUniqueName="[FT_Entregas].[ID Localidade].[All]" dimensionUniqueName="[FT_Entregas]" displayFolder="" count="0" memberValueDatatype="20" unbalanced="0"/>
    <cacheHierarchy uniqueName="[FT_Entregas].[ID Status]" caption="ID Status" attribute="1" defaultMemberUniqueName="[FT_Entregas].[ID Status].[All]" allUniqueName="[FT_Entregas].[ID Status].[All]" dimensionUniqueName="[FT_Entregas]" displayFolder="" count="0" memberValueDatatype="20" unbalanced="0"/>
    <cacheHierarchy uniqueName="[FT_Entregas].[Quantidade Comprada]" caption="Quantidade Comprada" attribute="1" defaultMemberUniqueName="[FT_Entregas].[Quantidade Comprada].[All]" allUniqueName="[FT_Entregas].[Quantidade Comprada].[All]" dimensionUniqueName="[FT_Entregas]" displayFolder="" count="0" memberValueDatatype="20" unbalanced="0"/>
    <cacheHierarchy uniqueName="[FT_Entregas].[Data de entrega]" caption="Data de entrega" attribute="1" time="1" defaultMemberUniqueName="[FT_Entregas].[Data de entrega].[All]" allUniqueName="[FT_Entregas].[Data de entrega].[All]" dimensionUniqueName="[FT_Entregas]" displayFolder="" count="2" memberValueDatatype="7" unbalanced="0">
      <fieldsUsage count="2">
        <fieldUsage x="-1"/>
        <fieldUsage x="3"/>
      </fieldsUsage>
    </cacheHierarchy>
    <cacheHierarchy uniqueName="[FT_Entregas].[PTL (dias)]" caption="PTL (dias)" attribute="1" defaultMemberUniqueName="[FT_Entregas].[PTL (dias)].[All]" allUniqueName="[FT_Entregas].[PTL (dias)].[All]" dimensionUniqueName="[FT_Entregas]" displayFolder="" count="0" memberValueDatatype="20" unbalanced="0"/>
    <cacheHierarchy uniqueName="[FT_Entregas].[S2D (dias)]" caption="S2D (dias)" attribute="1" defaultMemberUniqueName="[FT_Entregas].[S2D (dias)].[All]" allUniqueName="[FT_Entregas].[S2D (dias)].[All]" dimensionUniqueName="[FT_Entregas]" displayFolder="" count="0" memberValueDatatype="20" unbalanced="0"/>
    <cacheHierarchy uniqueName="[FT_Entregas].[SLA]" caption="SLA" attribute="1" defaultMemberUniqueName="[FT_Entregas].[SLA].[All]" allUniqueName="[FT_Entregas].[SLA].[All]" dimensionUniqueName="[FT_Entregas]" displayFolder="" count="0" memberValueDatatype="20" unbalanced="0"/>
    <cacheHierarchy uniqueName="[FT_Entregas].[Modulo SLA (dias)]" caption="Modulo SLA (dias)" attribute="1" defaultMemberUniqueName="[FT_Entregas].[Modulo SLA (dias)].[All]" allUniqueName="[FT_Entregas].[Modulo SLA (dias)].[All]" dimensionUniqueName="[FT_Entregas]" displayFolder="" count="0" memberValueDatatype="20" unbalanced="0"/>
    <cacheHierarchy uniqueName="[FT_Entregas].[Subtotal]" caption="Subtotal" attribute="1" defaultMemberUniqueName="[FT_Entregas].[Subtotal].[All]" allUniqueName="[FT_Entregas].[Subtotal].[All]" dimensionUniqueName="[FT_Entregas]" displayFolder="" count="0" memberValueDatatype="6" unbalanced="0"/>
    <cacheHierarchy uniqueName="[FT_Estoque].[ID Produto]" caption="ID Produto" attribute="1" defaultMemberUniqueName="[FT_Estoque].[ID Produto].[All]" allUniqueName="[FT_Estoque].[ID Produto].[All]" dimensionUniqueName="[FT_Estoque]" displayFolder="" count="0" memberValueDatatype="20" unbalanced="0"/>
    <cacheHierarchy uniqueName="[FT_Estoque].[Data atualização]" caption="Data atualização" attribute="1" time="1" defaultMemberUniqueName="[FT_Estoque].[Data atualização].[All]" allUniqueName="[FT_Estoque].[Data atualização].[All]" dimensionUniqueName="[FT_Estoque]" displayFolder="" count="0" memberValueDatatype="7" unbalanced="0"/>
    <cacheHierarchy uniqueName="[FT_Estoque].[Quantidade]" caption="Quantidade" attribute="1" defaultMemberUniqueName="[FT_Estoque].[Quantidade].[All]" allUniqueName="[FT_Estoque].[Quantidade].[All]" dimensionUniqueName="[FT_Estoque]" displayFolder="" count="0" memberValueDatatype="20" unbalanced="0"/>
    <cacheHierarchy uniqueName="[QR_Localidade].[ID]" caption="ID" attribute="1" defaultMemberUniqueName="[QR_Localidade].[ID].[All]" allUniqueName="[QR_Localidade].[ID].[All]" dimensionUniqueName="[QR_Localidade]" displayFolder="" count="0" memberValueDatatype="20" unbalanced="0"/>
    <cacheHierarchy uniqueName="[QR_Localidade].[Lat,Lon]" caption="Lat,Lon" attribute="1" defaultMemberUniqueName="[QR_Localidade].[Lat,Lon].[All]" allUniqueName="[QR_Localidade].[Lat,Lon].[All]" dimensionUniqueName="[QR_Localidade]" displayFolder="" count="0" memberValueDatatype="130" unbalanced="0"/>
    <cacheHierarchy uniqueName="[QR_Localidade].[UF da entrega]" caption="UF da entrega" attribute="1" defaultMemberUniqueName="[QR_Localidade].[UF da entrega].[All]" allUniqueName="[QR_Localidade].[UF da entrega].[All]" dimensionUniqueName="[QR_Localidade]" displayFolder="" count="0" memberValueDatatype="130" unbalanced="0"/>
    <cacheHierarchy uniqueName="[QR_Localidade].[Estado]" caption="Estado" attribute="1" defaultMemberUniqueName="[QR_Localidade].[Estado].[All]" allUniqueName="[QR_Localidade].[Estado].[All]" dimensionUniqueName="[QR_Localidade]" displayFolder="" count="0" memberValueDatatype="130" unbalanced="0"/>
    <cacheHierarchy uniqueName="[QR_Localidade].[Região]" caption="Região" attribute="1" defaultMemberUniqueName="[QR_Localidade].[Região].[All]" allUniqueName="[QR_Localidade].[Região].[All]" dimensionUniqueName="[QR_Localidade]" displayFolder="" count="0" memberValueDatatype="130" unbalanced="0"/>
    <cacheHierarchy uniqueName="[Measures].[S2D - Q1]" caption="S2D - Q1" measure="1" displayFolder="" measureGroup="FT_Entregas" count="0"/>
    <cacheHierarchy uniqueName="[Measures].[S2D - Q3]" caption="S2D - Q3" measure="1" displayFolder="" measureGroup="FT_Entregas" count="0"/>
    <cacheHierarchy uniqueName="[Measures].[S2D - IQ]" caption="S2D - IQ" measure="1" displayFolder="" measureGroup="FT_Entregas" count="0"/>
    <cacheHierarchy uniqueName="[Measures].[S2D - Max Boxplot]" caption="S2D - Max Boxplot" measure="1" displayFolder="" measureGroup="FT_Entregas" count="0"/>
    <cacheHierarchy uniqueName="[Measures].[S2D - Min Boxplot]" caption="S2D - Min Boxplot" measure="1" displayFolder="" measureGroup="FT_Entregas" count="0"/>
    <cacheHierarchy uniqueName="[Measures].[S2D - Mediana]" caption="S2D - Mediana" measure="1" displayFolder="" measureGroup="FT_Entregas" count="0"/>
    <cacheHierarchy uniqueName="[Measures].[S2D - Max Outliers]" caption="S2D - Max Outliers" measure="1" displayFolder="" measureGroup="FT_Entregas" count="0"/>
    <cacheHierarchy uniqueName="[Measures].[S2D - Min Outliers]" caption="S2D - Min Outliers" measure="1" displayFolder="" measureGroup="FT_Entregas" count="0"/>
    <cacheHierarchy uniqueName="[Measures].[SLA - Q1]" caption="SLA - Q1" measure="1" displayFolder="" measureGroup="FT_Entregas" count="0"/>
    <cacheHierarchy uniqueName="[Measures].[SLA - Q3]" caption="SLA - Q3" measure="1" displayFolder="" measureGroup="FT_Entregas" count="0"/>
    <cacheHierarchy uniqueName="[Measures].[SLA - Mediana]" caption="SLA - Mediana" measure="1" displayFolder="" measureGroup="FT_Entregas" count="0"/>
    <cacheHierarchy uniqueName="[Measures].[SLA - Max Boxplot]" caption="SLA - Max Boxplot" measure="1" displayFolder="" measureGroup="FT_Entregas" count="0"/>
    <cacheHierarchy uniqueName="[Measures].[SLA - IQ]" caption="SLA - IQ" measure="1" displayFolder="" measureGroup="FT_Entregas" count="0"/>
    <cacheHierarchy uniqueName="[Measures].[SLA - Min Boxplot]" caption="SLA - Min Boxplot" measure="1" displayFolder="" measureGroup="FT_Entregas" count="0"/>
    <cacheHierarchy uniqueName="[Measures].[SLA - Max Outliers]" caption="SLA - Max Outliers" measure="1" displayFolder="" measureGroup="FT_Entregas" count="0"/>
    <cacheHierarchy uniqueName="[Measures].[SLA - Min Outliers]" caption="SLA - Min Outliers" measure="1" displayFolder="" measureGroup="FT_Entregas" count="0"/>
    <cacheHierarchy uniqueName="[Measures].[__XL_Count QR_Localidade]" caption="__XL_Count QR_Localidade" measure="1" displayFolder="" measureGroup="QR_Localidade" count="0" hidden="1"/>
    <cacheHierarchy uniqueName="[Measures].[__XL_Count DIM_Localidade]" caption="__XL_Count DIM_Localidade" measure="1" displayFolder="" measureGroup="DIM_Localidade" count="0" hidden="1"/>
    <cacheHierarchy uniqueName="[Measures].[__XL_Count DIM_Veiculo]" caption="__XL_Count DIM_Veiculo" measure="1" displayFolder="" measureGroup="DIM_Veiculo" count="0" hidden="1"/>
    <cacheHierarchy uniqueName="[Measures].[__XL_Count DIM_Produto]" caption="__XL_Count DIM_Produto" measure="1" displayFolder="" measureGroup="DIM_Produto" count="0" hidden="1"/>
    <cacheHierarchy uniqueName="[Measures].[__XL_Count DIM_Status_Entrega]" caption="__XL_Count DIM_Status_Entrega" measure="1" displayFolder="" measureGroup="DIM_Status_Entrega" count="0" hidden="1"/>
    <cacheHierarchy uniqueName="[Measures].[__XL_Count DIM_Data_Entrega]" caption="__XL_Count DIM_Data_Entrega" measure="1" displayFolder="" measureGroup="DIM_Data_Entrega" count="0" hidden="1"/>
    <cacheHierarchy uniqueName="[Measures].[__XL_Count FT_Entregas]" caption="__XL_Count FT_Entregas" measure="1" displayFolder="" measureGroup="FT_Entregas" count="0" hidden="1"/>
    <cacheHierarchy uniqueName="[Measures].[__XL_Count Calendar]" caption="__XL_Count Calendar" measure="1" displayFolder="" measureGroup="Calendar" count="0" hidden="1"/>
    <cacheHierarchy uniqueName="[Measures].[__XL_Count FT_Estoque]" caption="__XL_Count FT_Estoque" measure="1" displayFolder="" measureGroup="FT_Estoque" count="0" hidden="1"/>
    <cacheHierarchy uniqueName="[Measures].[__No measures defined]" caption="__No measures defined" measure="1" displayFolder="" count="0" hidden="1"/>
    <cacheHierarchy uniqueName="[Measures].[Sum of ID]" caption="Sum of ID" measure="1" displayFolder="" measureGroup="FT_Entregas" count="0" hidden="1">
      <extLst>
        <ext xmlns:x15="http://schemas.microsoft.com/office/spreadsheetml/2010/11/main" uri="{B97F6D7D-B522-45F9-BDA1-12C45D357490}">
          <x15:cacheHierarchy aggregatedColumn="30"/>
        </ext>
      </extLst>
    </cacheHierarchy>
    <cacheHierarchy uniqueName="[Measures].[Count of ID]" caption="Count of ID" measure="1" displayFolder="" measureGroup="FT_Entregas"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S2D (dias)]" caption="Sum of S2D (dias)" measure="1" displayFolder="" measureGroup="FT_Entregas" count="0" hidden="1">
      <extLst>
        <ext xmlns:x15="http://schemas.microsoft.com/office/spreadsheetml/2010/11/main" uri="{B97F6D7D-B522-45F9-BDA1-12C45D357490}">
          <x15:cacheHierarchy aggregatedColumn="38"/>
        </ext>
      </extLst>
    </cacheHierarchy>
    <cacheHierarchy uniqueName="[Measures].[Count of Status]" caption="Count of Status" measure="1" displayFolder="" measureGroup="DIM_Veiculo" count="0" hidden="1">
      <extLst>
        <ext xmlns:x15="http://schemas.microsoft.com/office/spreadsheetml/2010/11/main" uri="{B97F6D7D-B522-45F9-BDA1-12C45D357490}">
          <x15:cacheHierarchy aggregatedColumn="29"/>
        </ext>
      </extLst>
    </cacheHierarchy>
    <cacheHierarchy uniqueName="[Measures].[Sum of ID Status]" caption="Sum of ID Status" measure="1" displayFolder="" measureGroup="FT_Entregas" count="0" hidden="1">
      <extLst>
        <ext xmlns:x15="http://schemas.microsoft.com/office/spreadsheetml/2010/11/main" uri="{B97F6D7D-B522-45F9-BDA1-12C45D357490}">
          <x15:cacheHierarchy aggregatedColumn="34"/>
        </ext>
      </extLst>
    </cacheHierarchy>
    <cacheHierarchy uniqueName="[Measures].[Count of Quantidade]" caption="Count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ax of Quantidade]" caption="Max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Sum of Quantidade]" caption="Sum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Average of Quantidade]" caption="Average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in of Quantidade]" caption="Min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Count of ID Status]" caption="Count of ID Status" measure="1" displayFolder="" measureGroup="FT_Entregas" count="0" hidden="1">
      <extLst>
        <ext xmlns:x15="http://schemas.microsoft.com/office/spreadsheetml/2010/11/main" uri="{B97F6D7D-B522-45F9-BDA1-12C45D357490}">
          <x15:cacheHierarchy aggregatedColumn="34"/>
        </ext>
      </extLst>
    </cacheHierarchy>
  </cacheHierarchies>
  <kpis count="0"/>
  <dimensions count="10">
    <dimension name="Calendar" uniqueName="[Calendar]" caption="Calendar"/>
    <dimension name="DIM_Data_Entrega" uniqueName="[DIM_Data_Entrega]" caption="DIM_Data_Entrega"/>
    <dimension name="DIM_Localidade" uniqueName="[DIM_Localidade]" caption="DIM_Localidade"/>
    <dimension name="DIM_Produto" uniqueName="[DIM_Produto]" caption="DIM_Produto"/>
    <dimension name="DIM_Status_Entrega" uniqueName="[DIM_Status_Entrega]" caption="DIM_Status_Entrega"/>
    <dimension name="DIM_Veiculo" uniqueName="[DIM_Veiculo]" caption="DIM_Veiculo"/>
    <dimension name="FT_Entregas" uniqueName="[FT_Entregas]" caption="FT_Entregas"/>
    <dimension name="FT_Estoque" uniqueName="[FT_Estoque]" caption="FT_Estoque"/>
    <dimension measure="1" name="Measures" uniqueName="[Measures]" caption="Measures"/>
    <dimension name="QR_Localidade" uniqueName="[QR_Localidade]" caption="QR_Localidade"/>
  </dimensions>
  <measureGroups count="9">
    <measureGroup name="Calendar" caption="Calendar"/>
    <measureGroup name="DIM_Data_Entrega" caption="DIM_Data_Entrega"/>
    <measureGroup name="DIM_Localidade" caption="DIM_Localidade"/>
    <measureGroup name="DIM_Produto" caption="DIM_Produto"/>
    <measureGroup name="DIM_Status_Entrega" caption="DIM_Status_Entrega"/>
    <measureGroup name="DIM_Veiculo" caption="DIM_Veiculo"/>
    <measureGroup name="FT_Entregas" caption="FT_Entregas"/>
    <measureGroup name="FT_Estoque" caption="FT_Estoque"/>
    <measureGroup name="QR_Localidade" caption="QR_Localidade"/>
  </measureGroups>
  <maps count="16">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4"/>
    <map measureGroup="6" dimension="5"/>
    <map measureGroup="6" dimension="6"/>
    <map measureGroup="7" dimension="0"/>
    <map measureGroup="7" dimension="3"/>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ml" refreshedDate="46050.622742013889" createdVersion="5" refreshedVersion="8" minRefreshableVersion="3" recordCount="0" supportSubquery="1" supportAdvancedDrill="1" xr:uid="{9FA242BB-DC36-4229-8BAE-49F21D5FA14D}">
  <cacheSource type="external" connectionId="22"/>
  <cacheFields count="11">
    <cacheField name="[FT_Entregas].[Data de entrega].[Data de entrega]" caption="Data de entrega" numFmtId="0" hierarchy="36" level="1">
      <sharedItems containsSemiMixedTypes="0" containsNonDate="0" containsString="0"/>
    </cacheField>
    <cacheField name="[DIM_Data_Entrega].[Trimestre].[Trimestre]" caption="Trimestre" numFmtId="0" hierarchy="14" level="1">
      <sharedItems containsSemiMixedTypes="0" containsNonDate="0" containsString="0"/>
    </cacheField>
    <cacheField name="[Measures].[S2D - Max Boxplot]" caption="S2D - Max Boxplot" numFmtId="0" hierarchy="53" level="32767"/>
    <cacheField name="[Measures].[S2D - Q3]" caption="S2D - Q3" numFmtId="0" hierarchy="51" level="32767"/>
    <cacheField name="[Measures].[S2D - Mediana]" caption="S2D - Mediana" numFmtId="0" hierarchy="55" level="32767"/>
    <cacheField name="[Measures].[S2D - Q1]" caption="S2D - Q1" numFmtId="0" hierarchy="50" level="32767"/>
    <cacheField name="[Measures].[S2D - Min Boxplot]" caption="S2D - Min Boxplot" numFmtId="0" hierarchy="54" level="32767"/>
    <cacheField name="[DIM_Status_Entrega].[Categoria].[Categoria]" caption="Categoria" numFmtId="0" hierarchy="25" level="1">
      <sharedItems count="3">
        <s v="Antecipado"/>
        <s v="Atrasado"/>
        <s v="No prazo"/>
      </sharedItems>
      <extLst>
        <ext xmlns:x15="http://schemas.microsoft.com/office/spreadsheetml/2010/11/main" uri="{4F2E5C28-24EA-4eb8-9CBF-B6C8F9C3D259}">
          <x15:cachedUniqueNames>
            <x15:cachedUniqueName index="0" name="[DIM_Status_Entrega].[Categoria].&amp;[Antecipado]"/>
            <x15:cachedUniqueName index="1" name="[DIM_Status_Entrega].[Categoria].&amp;[Atrasado]"/>
            <x15:cachedUniqueName index="2" name="[DIM_Status_Entrega].[Categoria].&amp;[No prazo]"/>
          </x15:cachedUniqueNames>
        </ext>
      </extLst>
    </cacheField>
    <cacheField name="[Measures].[S2D - Max Outliers]" caption="S2D - Max Outliers" numFmtId="0" hierarchy="56" level="32767"/>
    <cacheField name="[Measures].[S2D - Min Outliers]" caption="S2D - Min Outliers" numFmtId="0" hierarchy="57" level="32767"/>
    <cacheField name="[DIM_Localidade].[Região].[Região]" caption="Região" numFmtId="0" hierarchy="20" level="1">
      <sharedItems containsSemiMixedTypes="0" containsNonDate="0" containsString="0"/>
    </cacheField>
  </cacheFields>
  <cacheHierarchies count="8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Data_Entrega].[Data de entrega]" caption="Data de entrega" attribute="1" time="1" defaultMemberUniqueName="[DIM_Data_Entrega].[Data de entrega].[All]" allUniqueName="[DIM_Data_Entrega].[Data de entrega].[All]" dimensionUniqueName="[DIM_Data_Entrega]" displayFolder="" count="0" memberValueDatatype="7" unbalanced="0"/>
    <cacheHierarchy uniqueName="[DIM_Data_Entrega].[Data]" caption="Data" attribute="1" defaultMemberUniqueName="[DIM_Data_Entrega].[Data].[All]" allUniqueName="[DIM_Data_Entrega].[Data].[All]" dimensionUniqueName="[DIM_Data_Entrega]" displayFolder="" count="0" memberValueDatatype="130" unbalanced="0"/>
    <cacheHierarchy uniqueName="[DIM_Data_Entrega].[Ano]" caption="Ano" attribute="1" defaultMemberUniqueName="[DIM_Data_Entrega].[Ano].[All]" allUniqueName="[DIM_Data_Entrega].[Ano].[All]" dimensionUniqueName="[DIM_Data_Entrega]" displayFolder="" count="0" memberValueDatatype="130" unbalanced="0"/>
    <cacheHierarchy uniqueName="[DIM_Data_Entrega].[Mes]" caption="Mes" attribute="1" defaultMemberUniqueName="[DIM_Data_Entrega].[Mes].[All]" allUniqueName="[DIM_Data_Entrega].[Mes].[All]" dimensionUniqueName="[DIM_Data_Entrega]" displayFolder="" count="0" memberValueDatatype="130" unbalanced="0"/>
    <cacheHierarchy uniqueName="[DIM_Data_Entrega].[Nome Mes]" caption="Nome Mes" attribute="1" defaultMemberUniqueName="[DIM_Data_Entrega].[Nome Mes].[All]" allUniqueName="[DIM_Data_Entrega].[Nome Mes].[All]" dimensionUniqueName="[DIM_Data_Entrega]" displayFolder="" count="0" memberValueDatatype="130" unbalanced="0"/>
    <cacheHierarchy uniqueName="[DIM_Data_Entrega].[Trimestre]" caption="Trimestre" attribute="1" defaultMemberUniqueName="[DIM_Data_Entrega].[Trimestre].[All]" allUniqueName="[DIM_Data_Entrega].[Trimestre].[All]" dimensionUniqueName="[DIM_Data_Entrega]" displayFolder="" count="2" memberValueDatatype="130" unbalanced="0">
      <fieldsUsage count="2">
        <fieldUsage x="-1"/>
        <fieldUsage x="1"/>
      </fieldsUsage>
    </cacheHierarchy>
    <cacheHierarchy uniqueName="[DIM_Localidade].[ID]" caption="ID" attribute="1" defaultMemberUniqueName="[DIM_Localidade].[ID].[All]" allUniqueName="[DIM_Localidade].[ID].[All]" dimensionUniqueName="[DIM_Localidade]" displayFolder="" count="0" memberValueDatatype="20" unbalanced="0"/>
    <cacheHierarchy uniqueName="[DIM_Localidade].[Lat]" caption="Lat" attribute="1" defaultMemberUniqueName="[DIM_Localidade].[Lat].[All]" allUniqueName="[DIM_Localidade].[Lat].[All]" dimensionUniqueName="[DIM_Localidade]" displayFolder="" count="0" memberValueDatatype="5" unbalanced="0"/>
    <cacheHierarchy uniqueName="[DIM_Localidade].[Lon]" caption="Lon" attribute="1" defaultMemberUniqueName="[DIM_Localidade].[Lon].[All]" allUniqueName="[DIM_Localidade].[Lon].[All]" dimensionUniqueName="[DIM_Localidade]" displayFolder="" count="0" memberValueDatatype="5" unbalanced="0"/>
    <cacheHierarchy uniqueName="[DIM_Localidade].[UF da entrega]" caption="UF da entrega" attribute="1" defaultMemberUniqueName="[DIM_Localidade].[UF da entrega].[All]" allUniqueName="[DIM_Localidade].[UF da entrega].[All]" dimensionUniqueName="[DIM_Localidade]" displayFolder="" count="0" memberValueDatatype="130" unbalanced="0"/>
    <cacheHierarchy uniqueName="[DIM_Localidade].[Estado]" caption="Estado" attribute="1" defaultMemberUniqueName="[DIM_Localidade].[Estado].[All]" allUniqueName="[DIM_Localidade].[Estado].[All]" dimensionUniqueName="[DIM_Localidade]" displayFolder="" count="0" memberValueDatatype="130" unbalanced="0"/>
    <cacheHierarchy uniqueName="[DIM_Localidade].[Região]" caption="Região" attribute="1" defaultMemberUniqueName="[DIM_Localidade].[Região].[All]" allUniqueName="[DIM_Localidade].[Região].[All]" dimensionUniqueName="[DIM_Localidade]" displayFolder="" count="2" memberValueDatatype="130" unbalanced="0">
      <fieldsUsage count="2">
        <fieldUsage x="-1"/>
        <fieldUsage x="10"/>
      </fieldsUsage>
    </cacheHierarchy>
    <cacheHierarchy uniqueName="[DIM_Produto].[ID]" caption="ID" attribute="1" defaultMemberUniqueName="[DIM_Produto].[ID].[All]" allUniqueName="[DIM_Produto].[ID].[All]" dimensionUniqueName="[DIM_Produto]" displayFolder="" count="0" memberValueDatatype="20" unbalanced="0"/>
    <cacheHierarchy uniqueName="[DIM_Produto].[Produto]" caption="Produto" attribute="1" defaultMemberUniqueName="[DIM_Produto].[Produto].[All]" allUniqueName="[DIM_Produto].[Produto].[All]" dimensionUniqueName="[DIM_Produto]" displayFolder="" count="0" memberValueDatatype="130" unbalanced="0"/>
    <cacheHierarchy uniqueName="[DIM_Produto].[preço]" caption="preço" attribute="1" defaultMemberUniqueName="[DIM_Produto].[preço].[All]" allUniqueName="[DIM_Produto].[preço].[All]" dimensionUniqueName="[DIM_Produto]" displayFolder="" count="0" memberValueDatatype="6" unbalanced="0"/>
    <cacheHierarchy uniqueName="[DIM_Status_Entrega].[ID]" caption="ID" attribute="1" defaultMemberUniqueName="[DIM_Status_Entrega].[ID].[All]" allUniqueName="[DIM_Status_Entrega].[ID].[All]" dimensionUniqueName="[DIM_Status_Entrega]" displayFolder="" count="0" memberValueDatatype="20" unbalanced="0"/>
    <cacheHierarchy uniqueName="[DIM_Status_Entrega].[Categoria]" caption="Categoria" attribute="1" defaultMemberUniqueName="[DIM_Status_Entrega].[Categoria].[All]" allUniqueName="[DIM_Status_Entrega].[Categoria].[All]" dimensionUniqueName="[DIM_Status_Entrega]" displayFolder="" count="2" memberValueDatatype="130" unbalanced="0">
      <fieldsUsage count="2">
        <fieldUsage x="-1"/>
        <fieldUsage x="7"/>
      </fieldsUsage>
    </cacheHierarchy>
    <cacheHierarchy uniqueName="[DIM_Veiculo].[ID]" caption="ID" attribute="1" defaultMemberUniqueName="[DIM_Veiculo].[ID].[All]" allUniqueName="[DIM_Veiculo].[ID].[All]" dimensionUniqueName="[DIM_Veiculo]" displayFolder="" count="0" memberValueDatatype="20" unbalanced="0"/>
    <cacheHierarchy uniqueName="[DIM_Veiculo].[Codigo]" caption="Codigo" attribute="1" defaultMemberUniqueName="[DIM_Veiculo].[Codigo].[All]" allUniqueName="[DIM_Veiculo].[Codigo].[All]" dimensionUniqueName="[DIM_Veiculo]" displayFolder="" count="0" memberValueDatatype="130" unbalanced="0"/>
    <cacheHierarchy uniqueName="[DIM_Veiculo].[Tipo]" caption="Tipo" attribute="1" defaultMemberUniqueName="[DIM_Veiculo].[Tipo].[All]" allUniqueName="[DIM_Veiculo].[Tipo].[All]" dimensionUniqueName="[DIM_Veiculo]" displayFolder="" count="0" memberValueDatatype="130" unbalanced="0"/>
    <cacheHierarchy uniqueName="[DIM_Veiculo].[Status]" caption="Status" attribute="1" defaultMemberUniqueName="[DIM_Veiculo].[Status].[All]" allUniqueName="[DIM_Veiculo].[Status].[All]" dimensionUniqueName="[DIM_Veiculo]" displayFolder="" count="0" memberValueDatatype="130" unbalanced="0"/>
    <cacheHierarchy uniqueName="[FT_Entregas].[ID]" caption="ID" attribute="1" defaultMemberUniqueName="[FT_Entregas].[ID].[All]" allUniqueName="[FT_Entregas].[ID].[All]" dimensionUniqueName="[FT_Entregas]" displayFolder="" count="0" memberValueDatatype="20" unbalanced="0"/>
    <cacheHierarchy uniqueName="[FT_Entregas].[ID Produto]" caption="ID Produto" attribute="1" defaultMemberUniqueName="[FT_Entregas].[ID Produto].[All]" allUniqueName="[FT_Entregas].[ID Produto].[All]" dimensionUniqueName="[FT_Entregas]" displayFolder="" count="0" memberValueDatatype="20" unbalanced="0"/>
    <cacheHierarchy uniqueName="[FT_Entregas].[ID Veículo]" caption="ID Veículo" attribute="1" defaultMemberUniqueName="[FT_Entregas].[ID Veículo].[All]" allUniqueName="[FT_Entregas].[ID Veículo].[All]" dimensionUniqueName="[FT_Entregas]" displayFolder="" count="0" memberValueDatatype="20" unbalanced="0"/>
    <cacheHierarchy uniqueName="[FT_Entregas].[ID Localidade]" caption="ID Localidade" attribute="1" defaultMemberUniqueName="[FT_Entregas].[ID Localidade].[All]" allUniqueName="[FT_Entregas].[ID Localidade].[All]" dimensionUniqueName="[FT_Entregas]" displayFolder="" count="0" memberValueDatatype="20" unbalanced="0"/>
    <cacheHierarchy uniqueName="[FT_Entregas].[ID Status]" caption="ID Status" attribute="1" defaultMemberUniqueName="[FT_Entregas].[ID Status].[All]" allUniqueName="[FT_Entregas].[ID Status].[All]" dimensionUniqueName="[FT_Entregas]" displayFolder="" count="0" memberValueDatatype="20" unbalanced="0"/>
    <cacheHierarchy uniqueName="[FT_Entregas].[Quantidade Comprada]" caption="Quantidade Comprada" attribute="1" defaultMemberUniqueName="[FT_Entregas].[Quantidade Comprada].[All]" allUniqueName="[FT_Entregas].[Quantidade Comprada].[All]" dimensionUniqueName="[FT_Entregas]" displayFolder="" count="0" memberValueDatatype="20" unbalanced="0"/>
    <cacheHierarchy uniqueName="[FT_Entregas].[Data de entrega]" caption="Data de entrega" attribute="1" time="1" defaultMemberUniqueName="[FT_Entregas].[Data de entrega].[All]" allUniqueName="[FT_Entregas].[Data de entrega].[All]" dimensionUniqueName="[FT_Entregas]" displayFolder="" count="2" memberValueDatatype="7" unbalanced="0">
      <fieldsUsage count="2">
        <fieldUsage x="-1"/>
        <fieldUsage x="0"/>
      </fieldsUsage>
    </cacheHierarchy>
    <cacheHierarchy uniqueName="[FT_Entregas].[PTL (dias)]" caption="PTL (dias)" attribute="1" defaultMemberUniqueName="[FT_Entregas].[PTL (dias)].[All]" allUniqueName="[FT_Entregas].[PTL (dias)].[All]" dimensionUniqueName="[FT_Entregas]" displayFolder="" count="0" memberValueDatatype="20" unbalanced="0"/>
    <cacheHierarchy uniqueName="[FT_Entregas].[S2D (dias)]" caption="S2D (dias)" attribute="1" defaultMemberUniqueName="[FT_Entregas].[S2D (dias)].[All]" allUniqueName="[FT_Entregas].[S2D (dias)].[All]" dimensionUniqueName="[FT_Entregas]" displayFolder="" count="0" memberValueDatatype="20" unbalanced="0"/>
    <cacheHierarchy uniqueName="[FT_Entregas].[SLA]" caption="SLA" attribute="1" defaultMemberUniqueName="[FT_Entregas].[SLA].[All]" allUniqueName="[FT_Entregas].[SLA].[All]" dimensionUniqueName="[FT_Entregas]" displayFolder="" count="0" memberValueDatatype="20" unbalanced="0"/>
    <cacheHierarchy uniqueName="[FT_Entregas].[Modulo SLA (dias)]" caption="Modulo SLA (dias)" attribute="1" defaultMemberUniqueName="[FT_Entregas].[Modulo SLA (dias)].[All]" allUniqueName="[FT_Entregas].[Modulo SLA (dias)].[All]" dimensionUniqueName="[FT_Entregas]" displayFolder="" count="0" memberValueDatatype="20" unbalanced="0"/>
    <cacheHierarchy uniqueName="[FT_Entregas].[Subtotal]" caption="Subtotal" attribute="1" defaultMemberUniqueName="[FT_Entregas].[Subtotal].[All]" allUniqueName="[FT_Entregas].[Subtotal].[All]" dimensionUniqueName="[FT_Entregas]" displayFolder="" count="0" memberValueDatatype="6" unbalanced="0"/>
    <cacheHierarchy uniqueName="[FT_Estoque].[ID Produto]" caption="ID Produto" attribute="1" defaultMemberUniqueName="[FT_Estoque].[ID Produto].[All]" allUniqueName="[FT_Estoque].[ID Produto].[All]" dimensionUniqueName="[FT_Estoque]" displayFolder="" count="0" memberValueDatatype="20" unbalanced="0"/>
    <cacheHierarchy uniqueName="[FT_Estoque].[Data atualização]" caption="Data atualização" attribute="1" time="1" defaultMemberUniqueName="[FT_Estoque].[Data atualização].[All]" allUniqueName="[FT_Estoque].[Data atualização].[All]" dimensionUniqueName="[FT_Estoque]" displayFolder="" count="0" memberValueDatatype="7" unbalanced="0"/>
    <cacheHierarchy uniqueName="[FT_Estoque].[Quantidade]" caption="Quantidade" attribute="1" defaultMemberUniqueName="[FT_Estoque].[Quantidade].[All]" allUniqueName="[FT_Estoque].[Quantidade].[All]" dimensionUniqueName="[FT_Estoque]" displayFolder="" count="0" memberValueDatatype="20" unbalanced="0"/>
    <cacheHierarchy uniqueName="[QR_Localidade].[ID]" caption="ID" attribute="1" defaultMemberUniqueName="[QR_Localidade].[ID].[All]" allUniqueName="[QR_Localidade].[ID].[All]" dimensionUniqueName="[QR_Localidade]" displayFolder="" count="0" memberValueDatatype="20" unbalanced="0"/>
    <cacheHierarchy uniqueName="[QR_Localidade].[Lat,Lon]" caption="Lat,Lon" attribute="1" defaultMemberUniqueName="[QR_Localidade].[Lat,Lon].[All]" allUniqueName="[QR_Localidade].[Lat,Lon].[All]" dimensionUniqueName="[QR_Localidade]" displayFolder="" count="0" memberValueDatatype="130" unbalanced="0"/>
    <cacheHierarchy uniqueName="[QR_Localidade].[UF da entrega]" caption="UF da entrega" attribute="1" defaultMemberUniqueName="[QR_Localidade].[UF da entrega].[All]" allUniqueName="[QR_Localidade].[UF da entrega].[All]" dimensionUniqueName="[QR_Localidade]" displayFolder="" count="0" memberValueDatatype="130" unbalanced="0"/>
    <cacheHierarchy uniqueName="[QR_Localidade].[Estado]" caption="Estado" attribute="1" defaultMemberUniqueName="[QR_Localidade].[Estado].[All]" allUniqueName="[QR_Localidade].[Estado].[All]" dimensionUniqueName="[QR_Localidade]" displayFolder="" count="0" memberValueDatatype="130" unbalanced="0"/>
    <cacheHierarchy uniqueName="[QR_Localidade].[Região]" caption="Região" attribute="1" defaultMemberUniqueName="[QR_Localidade].[Região].[All]" allUniqueName="[QR_Localidade].[Região].[All]" dimensionUniqueName="[QR_Localidade]" displayFolder="" count="0" memberValueDatatype="130" unbalanced="0"/>
    <cacheHierarchy uniqueName="[Measures].[S2D - Q1]" caption="S2D - Q1" measure="1" displayFolder="" measureGroup="FT_Entregas" count="0" oneField="1">
      <fieldsUsage count="1">
        <fieldUsage x="5"/>
      </fieldsUsage>
    </cacheHierarchy>
    <cacheHierarchy uniqueName="[Measures].[S2D - Q3]" caption="S2D - Q3" measure="1" displayFolder="" measureGroup="FT_Entregas" count="0" oneField="1">
      <fieldsUsage count="1">
        <fieldUsage x="3"/>
      </fieldsUsage>
    </cacheHierarchy>
    <cacheHierarchy uniqueName="[Measures].[S2D - IQ]" caption="S2D - IQ" measure="1" displayFolder="" measureGroup="FT_Entregas" count="0"/>
    <cacheHierarchy uniqueName="[Measures].[S2D - Max Boxplot]" caption="S2D - Max Boxplot" measure="1" displayFolder="" measureGroup="FT_Entregas" count="0" oneField="1">
      <fieldsUsage count="1">
        <fieldUsage x="2"/>
      </fieldsUsage>
    </cacheHierarchy>
    <cacheHierarchy uniqueName="[Measures].[S2D - Min Boxplot]" caption="S2D - Min Boxplot" measure="1" displayFolder="" measureGroup="FT_Entregas" count="0" oneField="1">
      <fieldsUsage count="1">
        <fieldUsage x="6"/>
      </fieldsUsage>
    </cacheHierarchy>
    <cacheHierarchy uniqueName="[Measures].[S2D - Mediana]" caption="S2D - Mediana" measure="1" displayFolder="" measureGroup="FT_Entregas" count="0" oneField="1">
      <fieldsUsage count="1">
        <fieldUsage x="4"/>
      </fieldsUsage>
    </cacheHierarchy>
    <cacheHierarchy uniqueName="[Measures].[S2D - Max Outliers]" caption="S2D - Max Outliers" measure="1" displayFolder="" measureGroup="FT_Entregas" count="0" oneField="1">
      <fieldsUsage count="1">
        <fieldUsage x="8"/>
      </fieldsUsage>
    </cacheHierarchy>
    <cacheHierarchy uniqueName="[Measures].[S2D - Min Outliers]" caption="S2D - Min Outliers" measure="1" displayFolder="" measureGroup="FT_Entregas" count="0" oneField="1">
      <fieldsUsage count="1">
        <fieldUsage x="9"/>
      </fieldsUsage>
    </cacheHierarchy>
    <cacheHierarchy uniqueName="[Measures].[SLA - Q1]" caption="SLA - Q1" measure="1" displayFolder="" measureGroup="FT_Entregas" count="0"/>
    <cacheHierarchy uniqueName="[Measures].[SLA - Q3]" caption="SLA - Q3" measure="1" displayFolder="" measureGroup="FT_Entregas" count="0"/>
    <cacheHierarchy uniqueName="[Measures].[SLA - Mediana]" caption="SLA - Mediana" measure="1" displayFolder="" measureGroup="FT_Entregas" count="0"/>
    <cacheHierarchy uniqueName="[Measures].[SLA - Max Boxplot]" caption="SLA - Max Boxplot" measure="1" displayFolder="" measureGroup="FT_Entregas" count="0"/>
    <cacheHierarchy uniqueName="[Measures].[SLA - IQ]" caption="SLA - IQ" measure="1" displayFolder="" measureGroup="FT_Entregas" count="0"/>
    <cacheHierarchy uniqueName="[Measures].[SLA - Min Boxplot]" caption="SLA - Min Boxplot" measure="1" displayFolder="" measureGroup="FT_Entregas" count="0"/>
    <cacheHierarchy uniqueName="[Measures].[SLA - Max Outliers]" caption="SLA - Max Outliers" measure="1" displayFolder="" measureGroup="FT_Entregas" count="0"/>
    <cacheHierarchy uniqueName="[Measures].[SLA - Min Outliers]" caption="SLA - Min Outliers" measure="1" displayFolder="" measureGroup="FT_Entregas" count="0"/>
    <cacheHierarchy uniqueName="[Measures].[__XL_Count QR_Localidade]" caption="__XL_Count QR_Localidade" measure="1" displayFolder="" measureGroup="QR_Localidade" count="0" hidden="1"/>
    <cacheHierarchy uniqueName="[Measures].[__XL_Count DIM_Localidade]" caption="__XL_Count DIM_Localidade" measure="1" displayFolder="" measureGroup="DIM_Localidade" count="0" hidden="1"/>
    <cacheHierarchy uniqueName="[Measures].[__XL_Count DIM_Veiculo]" caption="__XL_Count DIM_Veiculo" measure="1" displayFolder="" measureGroup="DIM_Veiculo" count="0" hidden="1"/>
    <cacheHierarchy uniqueName="[Measures].[__XL_Count DIM_Produto]" caption="__XL_Count DIM_Produto" measure="1" displayFolder="" measureGroup="DIM_Produto" count="0" hidden="1"/>
    <cacheHierarchy uniqueName="[Measures].[__XL_Count DIM_Status_Entrega]" caption="__XL_Count DIM_Status_Entrega" measure="1" displayFolder="" measureGroup="DIM_Status_Entrega" count="0" hidden="1"/>
    <cacheHierarchy uniqueName="[Measures].[__XL_Count DIM_Data_Entrega]" caption="__XL_Count DIM_Data_Entrega" measure="1" displayFolder="" measureGroup="DIM_Data_Entrega" count="0" hidden="1"/>
    <cacheHierarchy uniqueName="[Measures].[__XL_Count FT_Entregas]" caption="__XL_Count FT_Entregas" measure="1" displayFolder="" measureGroup="FT_Entregas" count="0" hidden="1"/>
    <cacheHierarchy uniqueName="[Measures].[__XL_Count Calendar]" caption="__XL_Count Calendar" measure="1" displayFolder="" measureGroup="Calendar" count="0" hidden="1"/>
    <cacheHierarchy uniqueName="[Measures].[__XL_Count FT_Estoque]" caption="__XL_Count FT_Estoque" measure="1" displayFolder="" measureGroup="FT_Estoque" count="0" hidden="1"/>
    <cacheHierarchy uniqueName="[Measures].[__No measures defined]" caption="__No measures defined" measure="1" displayFolder="" count="0" hidden="1"/>
    <cacheHierarchy uniqueName="[Measures].[Sum of ID]" caption="Sum of ID" measure="1" displayFolder="" measureGroup="FT_Entregas" count="0" hidden="1">
      <extLst>
        <ext xmlns:x15="http://schemas.microsoft.com/office/spreadsheetml/2010/11/main" uri="{B97F6D7D-B522-45F9-BDA1-12C45D357490}">
          <x15:cacheHierarchy aggregatedColumn="30"/>
        </ext>
      </extLst>
    </cacheHierarchy>
    <cacheHierarchy uniqueName="[Measures].[Count of ID]" caption="Count of ID" measure="1" displayFolder="" measureGroup="FT_Entregas" count="0" hidden="1">
      <extLst>
        <ext xmlns:x15="http://schemas.microsoft.com/office/spreadsheetml/2010/11/main" uri="{B97F6D7D-B522-45F9-BDA1-12C45D357490}">
          <x15:cacheHierarchy aggregatedColumn="30"/>
        </ext>
      </extLst>
    </cacheHierarchy>
    <cacheHierarchy uniqueName="[Measures].[Sum of S2D (dias)]" caption="Sum of S2D (dias)" measure="1" displayFolder="" measureGroup="FT_Entregas" count="0" hidden="1">
      <extLst>
        <ext xmlns:x15="http://schemas.microsoft.com/office/spreadsheetml/2010/11/main" uri="{B97F6D7D-B522-45F9-BDA1-12C45D357490}">
          <x15:cacheHierarchy aggregatedColumn="38"/>
        </ext>
      </extLst>
    </cacheHierarchy>
    <cacheHierarchy uniqueName="[Measures].[Count of Status]" caption="Count of Status" measure="1" displayFolder="" measureGroup="DIM_Veiculo" count="0" hidden="1">
      <extLst>
        <ext xmlns:x15="http://schemas.microsoft.com/office/spreadsheetml/2010/11/main" uri="{B97F6D7D-B522-45F9-BDA1-12C45D357490}">
          <x15:cacheHierarchy aggregatedColumn="29"/>
        </ext>
      </extLst>
    </cacheHierarchy>
    <cacheHierarchy uniqueName="[Measures].[Sum of ID Status]" caption="Sum of ID Status" measure="1" displayFolder="" measureGroup="FT_Entregas" count="0" hidden="1">
      <extLst>
        <ext xmlns:x15="http://schemas.microsoft.com/office/spreadsheetml/2010/11/main" uri="{B97F6D7D-B522-45F9-BDA1-12C45D357490}">
          <x15:cacheHierarchy aggregatedColumn="34"/>
        </ext>
      </extLst>
    </cacheHierarchy>
    <cacheHierarchy uniqueName="[Measures].[Count of Quantidade]" caption="Count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ax of Quantidade]" caption="Max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Sum of Quantidade]" caption="Sum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Average of Quantidade]" caption="Average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in of Quantidade]" caption="Min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Count of ID Status]" caption="Count of ID Status" measure="1" displayFolder="" measureGroup="FT_Entregas" count="0" hidden="1">
      <extLst>
        <ext xmlns:x15="http://schemas.microsoft.com/office/spreadsheetml/2010/11/main" uri="{B97F6D7D-B522-45F9-BDA1-12C45D357490}">
          <x15:cacheHierarchy aggregatedColumn="34"/>
        </ext>
      </extLst>
    </cacheHierarchy>
  </cacheHierarchies>
  <kpis count="0"/>
  <dimensions count="10">
    <dimension name="Calendar" uniqueName="[Calendar]" caption="Calendar"/>
    <dimension name="DIM_Data_Entrega" uniqueName="[DIM_Data_Entrega]" caption="DIM_Data_Entrega"/>
    <dimension name="DIM_Localidade" uniqueName="[DIM_Localidade]" caption="DIM_Localidade"/>
    <dimension name="DIM_Produto" uniqueName="[DIM_Produto]" caption="DIM_Produto"/>
    <dimension name="DIM_Status_Entrega" uniqueName="[DIM_Status_Entrega]" caption="DIM_Status_Entrega"/>
    <dimension name="DIM_Veiculo" uniqueName="[DIM_Veiculo]" caption="DIM_Veiculo"/>
    <dimension name="FT_Entregas" uniqueName="[FT_Entregas]" caption="FT_Entregas"/>
    <dimension name="FT_Estoque" uniqueName="[FT_Estoque]" caption="FT_Estoque"/>
    <dimension measure="1" name="Measures" uniqueName="[Measures]" caption="Measures"/>
    <dimension name="QR_Localidade" uniqueName="[QR_Localidade]" caption="QR_Localidade"/>
  </dimensions>
  <measureGroups count="9">
    <measureGroup name="Calendar" caption="Calendar"/>
    <measureGroup name="DIM_Data_Entrega" caption="DIM_Data_Entrega"/>
    <measureGroup name="DIM_Localidade" caption="DIM_Localidade"/>
    <measureGroup name="DIM_Produto" caption="DIM_Produto"/>
    <measureGroup name="DIM_Status_Entrega" caption="DIM_Status_Entrega"/>
    <measureGroup name="DIM_Veiculo" caption="DIM_Veiculo"/>
    <measureGroup name="FT_Entregas" caption="FT_Entregas"/>
    <measureGroup name="FT_Estoque" caption="FT_Estoque"/>
    <measureGroup name="QR_Localidade" caption="QR_Localidade"/>
  </measureGroups>
  <maps count="16">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4"/>
    <map measureGroup="6" dimension="5"/>
    <map measureGroup="6" dimension="6"/>
    <map measureGroup="7" dimension="0"/>
    <map measureGroup="7" dimension="3"/>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ml" refreshedDate="46050.622745138891" createdVersion="5" refreshedVersion="8" minRefreshableVersion="3" recordCount="0" supportSubquery="1" supportAdvancedDrill="1" xr:uid="{84CD6D70-F6A8-4A38-A16F-E49BE5CF7636}">
  <cacheSource type="external" connectionId="22"/>
  <cacheFields count="11">
    <cacheField name="[FT_Entregas].[Data de entrega].[Data de entrega]" caption="Data de entrega" numFmtId="0" hierarchy="36" level="1">
      <sharedItems containsSemiMixedTypes="0" containsNonDate="0" containsString="0"/>
    </cacheField>
    <cacheField name="[DIM_Data_Entrega].[Trimestre].[Trimestre]" caption="Trimestre" numFmtId="0" hierarchy="14" level="1">
      <sharedItems containsSemiMixedTypes="0" containsNonDate="0" containsString="0"/>
    </cacheField>
    <cacheField name="[DIM_Status_Entrega].[Categoria].[Categoria]" caption="Categoria" numFmtId="0" hierarchy="25" level="1">
      <sharedItems count="3">
        <s v="Antecipado"/>
        <s v="Atrasado"/>
        <s v="No prazo"/>
      </sharedItems>
      <extLst>
        <ext xmlns:x15="http://schemas.microsoft.com/office/spreadsheetml/2010/11/main" uri="{4F2E5C28-24EA-4eb8-9CBF-B6C8F9C3D259}">
          <x15:cachedUniqueNames>
            <x15:cachedUniqueName index="0" name="[DIM_Status_Entrega].[Categoria].&amp;[Antecipado]"/>
            <x15:cachedUniqueName index="1" name="[DIM_Status_Entrega].[Categoria].&amp;[Atrasado]"/>
            <x15:cachedUniqueName index="2" name="[DIM_Status_Entrega].[Categoria].&amp;[No prazo]"/>
          </x15:cachedUniqueNames>
        </ext>
      </extLst>
    </cacheField>
    <cacheField name="[Measures].[SLA - Max Outliers]" caption="SLA - Max Outliers" numFmtId="0" hierarchy="64" level="32767"/>
    <cacheField name="[Measures].[SLA - Max Boxplot]" caption="SLA - Max Boxplot" numFmtId="0" hierarchy="61" level="32767"/>
    <cacheField name="[Measures].[SLA - Q3]" caption="SLA - Q3" numFmtId="0" hierarchy="59" level="32767"/>
    <cacheField name="[Measures].[SLA - Mediana]" caption="SLA - Mediana" numFmtId="0" hierarchy="60" level="32767"/>
    <cacheField name="[Measures].[SLA - Q1]" caption="SLA - Q1" numFmtId="0" hierarchy="58" level="32767"/>
    <cacheField name="[Measures].[SLA - Min Boxplot]" caption="SLA - Min Boxplot" numFmtId="0" hierarchy="63" level="32767"/>
    <cacheField name="[Measures].[SLA - Min Outliers]" caption="SLA - Min Outliers" numFmtId="0" hierarchy="65" level="32767"/>
    <cacheField name="[DIM_Localidade].[Região].[Região]" caption="Região" numFmtId="0" hierarchy="20" level="1">
      <sharedItems containsSemiMixedTypes="0" containsNonDate="0" containsString="0"/>
    </cacheField>
  </cacheFields>
  <cacheHierarchies count="8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Data_Entrega].[Data de entrega]" caption="Data de entrega" attribute="1" time="1" defaultMemberUniqueName="[DIM_Data_Entrega].[Data de entrega].[All]" allUniqueName="[DIM_Data_Entrega].[Data de entrega].[All]" dimensionUniqueName="[DIM_Data_Entrega]" displayFolder="" count="0" memberValueDatatype="7" unbalanced="0"/>
    <cacheHierarchy uniqueName="[DIM_Data_Entrega].[Data]" caption="Data" attribute="1" defaultMemberUniqueName="[DIM_Data_Entrega].[Data].[All]" allUniqueName="[DIM_Data_Entrega].[Data].[All]" dimensionUniqueName="[DIM_Data_Entrega]" displayFolder="" count="0" memberValueDatatype="130" unbalanced="0"/>
    <cacheHierarchy uniqueName="[DIM_Data_Entrega].[Ano]" caption="Ano" attribute="1" defaultMemberUniqueName="[DIM_Data_Entrega].[Ano].[All]" allUniqueName="[DIM_Data_Entrega].[Ano].[All]" dimensionUniqueName="[DIM_Data_Entrega]" displayFolder="" count="0" memberValueDatatype="130" unbalanced="0"/>
    <cacheHierarchy uniqueName="[DIM_Data_Entrega].[Mes]" caption="Mes" attribute="1" defaultMemberUniqueName="[DIM_Data_Entrega].[Mes].[All]" allUniqueName="[DIM_Data_Entrega].[Mes].[All]" dimensionUniqueName="[DIM_Data_Entrega]" displayFolder="" count="0" memberValueDatatype="130" unbalanced="0"/>
    <cacheHierarchy uniqueName="[DIM_Data_Entrega].[Nome Mes]" caption="Nome Mes" attribute="1" defaultMemberUniqueName="[DIM_Data_Entrega].[Nome Mes].[All]" allUniqueName="[DIM_Data_Entrega].[Nome Mes].[All]" dimensionUniqueName="[DIM_Data_Entrega]" displayFolder="" count="0" memberValueDatatype="130" unbalanced="0"/>
    <cacheHierarchy uniqueName="[DIM_Data_Entrega].[Trimestre]" caption="Trimestre" attribute="1" defaultMemberUniqueName="[DIM_Data_Entrega].[Trimestre].[All]" allUniqueName="[DIM_Data_Entrega].[Trimestre].[All]" dimensionUniqueName="[DIM_Data_Entrega]" displayFolder="" count="2" memberValueDatatype="130" unbalanced="0">
      <fieldsUsage count="2">
        <fieldUsage x="-1"/>
        <fieldUsage x="1"/>
      </fieldsUsage>
    </cacheHierarchy>
    <cacheHierarchy uniqueName="[DIM_Localidade].[ID]" caption="ID" attribute="1" defaultMemberUniqueName="[DIM_Localidade].[ID].[All]" allUniqueName="[DIM_Localidade].[ID].[All]" dimensionUniqueName="[DIM_Localidade]" displayFolder="" count="0" memberValueDatatype="20" unbalanced="0"/>
    <cacheHierarchy uniqueName="[DIM_Localidade].[Lat]" caption="Lat" attribute="1" defaultMemberUniqueName="[DIM_Localidade].[Lat].[All]" allUniqueName="[DIM_Localidade].[Lat].[All]" dimensionUniqueName="[DIM_Localidade]" displayFolder="" count="0" memberValueDatatype="5" unbalanced="0"/>
    <cacheHierarchy uniqueName="[DIM_Localidade].[Lon]" caption="Lon" attribute="1" defaultMemberUniqueName="[DIM_Localidade].[Lon].[All]" allUniqueName="[DIM_Localidade].[Lon].[All]" dimensionUniqueName="[DIM_Localidade]" displayFolder="" count="0" memberValueDatatype="5" unbalanced="0"/>
    <cacheHierarchy uniqueName="[DIM_Localidade].[UF da entrega]" caption="UF da entrega" attribute="1" defaultMemberUniqueName="[DIM_Localidade].[UF da entrega].[All]" allUniqueName="[DIM_Localidade].[UF da entrega].[All]" dimensionUniqueName="[DIM_Localidade]" displayFolder="" count="0" memberValueDatatype="130" unbalanced="0"/>
    <cacheHierarchy uniqueName="[DIM_Localidade].[Estado]" caption="Estado" attribute="1" defaultMemberUniqueName="[DIM_Localidade].[Estado].[All]" allUniqueName="[DIM_Localidade].[Estado].[All]" dimensionUniqueName="[DIM_Localidade]" displayFolder="" count="0" memberValueDatatype="130" unbalanced="0"/>
    <cacheHierarchy uniqueName="[DIM_Localidade].[Região]" caption="Região" attribute="1" defaultMemberUniqueName="[DIM_Localidade].[Região].[All]" allUniqueName="[DIM_Localidade].[Região].[All]" dimensionUniqueName="[DIM_Localidade]" displayFolder="" count="2" memberValueDatatype="130" unbalanced="0">
      <fieldsUsage count="2">
        <fieldUsage x="-1"/>
        <fieldUsage x="10"/>
      </fieldsUsage>
    </cacheHierarchy>
    <cacheHierarchy uniqueName="[DIM_Produto].[ID]" caption="ID" attribute="1" defaultMemberUniqueName="[DIM_Produto].[ID].[All]" allUniqueName="[DIM_Produto].[ID].[All]" dimensionUniqueName="[DIM_Produto]" displayFolder="" count="0" memberValueDatatype="20" unbalanced="0"/>
    <cacheHierarchy uniqueName="[DIM_Produto].[Produto]" caption="Produto" attribute="1" defaultMemberUniqueName="[DIM_Produto].[Produto].[All]" allUniqueName="[DIM_Produto].[Produto].[All]" dimensionUniqueName="[DIM_Produto]" displayFolder="" count="0" memberValueDatatype="130" unbalanced="0"/>
    <cacheHierarchy uniqueName="[DIM_Produto].[preço]" caption="preço" attribute="1" defaultMemberUniqueName="[DIM_Produto].[preço].[All]" allUniqueName="[DIM_Produto].[preço].[All]" dimensionUniqueName="[DIM_Produto]" displayFolder="" count="0" memberValueDatatype="6" unbalanced="0"/>
    <cacheHierarchy uniqueName="[DIM_Status_Entrega].[ID]" caption="ID" attribute="1" defaultMemberUniqueName="[DIM_Status_Entrega].[ID].[All]" allUniqueName="[DIM_Status_Entrega].[ID].[All]" dimensionUniqueName="[DIM_Status_Entrega]" displayFolder="" count="0" memberValueDatatype="20" unbalanced="0"/>
    <cacheHierarchy uniqueName="[DIM_Status_Entrega].[Categoria]" caption="Categoria" attribute="1" defaultMemberUniqueName="[DIM_Status_Entrega].[Categoria].[All]" allUniqueName="[DIM_Status_Entrega].[Categoria].[All]" dimensionUniqueName="[DIM_Status_Entrega]" displayFolder="" count="2" memberValueDatatype="130" unbalanced="0">
      <fieldsUsage count="2">
        <fieldUsage x="-1"/>
        <fieldUsage x="2"/>
      </fieldsUsage>
    </cacheHierarchy>
    <cacheHierarchy uniqueName="[DIM_Veiculo].[ID]" caption="ID" attribute="1" defaultMemberUniqueName="[DIM_Veiculo].[ID].[All]" allUniqueName="[DIM_Veiculo].[ID].[All]" dimensionUniqueName="[DIM_Veiculo]" displayFolder="" count="0" memberValueDatatype="20" unbalanced="0"/>
    <cacheHierarchy uniqueName="[DIM_Veiculo].[Codigo]" caption="Codigo" attribute="1" defaultMemberUniqueName="[DIM_Veiculo].[Codigo].[All]" allUniqueName="[DIM_Veiculo].[Codigo].[All]" dimensionUniqueName="[DIM_Veiculo]" displayFolder="" count="0" memberValueDatatype="130" unbalanced="0"/>
    <cacheHierarchy uniqueName="[DIM_Veiculo].[Tipo]" caption="Tipo" attribute="1" defaultMemberUniqueName="[DIM_Veiculo].[Tipo].[All]" allUniqueName="[DIM_Veiculo].[Tipo].[All]" dimensionUniqueName="[DIM_Veiculo]" displayFolder="" count="0" memberValueDatatype="130" unbalanced="0"/>
    <cacheHierarchy uniqueName="[DIM_Veiculo].[Status]" caption="Status" attribute="1" defaultMemberUniqueName="[DIM_Veiculo].[Status].[All]" allUniqueName="[DIM_Veiculo].[Status].[All]" dimensionUniqueName="[DIM_Veiculo]" displayFolder="" count="0" memberValueDatatype="130" unbalanced="0"/>
    <cacheHierarchy uniqueName="[FT_Entregas].[ID]" caption="ID" attribute="1" defaultMemberUniqueName="[FT_Entregas].[ID].[All]" allUniqueName="[FT_Entregas].[ID].[All]" dimensionUniqueName="[FT_Entregas]" displayFolder="" count="0" memberValueDatatype="20" unbalanced="0"/>
    <cacheHierarchy uniqueName="[FT_Entregas].[ID Produto]" caption="ID Produto" attribute="1" defaultMemberUniqueName="[FT_Entregas].[ID Produto].[All]" allUniqueName="[FT_Entregas].[ID Produto].[All]" dimensionUniqueName="[FT_Entregas]" displayFolder="" count="0" memberValueDatatype="20" unbalanced="0"/>
    <cacheHierarchy uniqueName="[FT_Entregas].[ID Veículo]" caption="ID Veículo" attribute="1" defaultMemberUniqueName="[FT_Entregas].[ID Veículo].[All]" allUniqueName="[FT_Entregas].[ID Veículo].[All]" dimensionUniqueName="[FT_Entregas]" displayFolder="" count="0" memberValueDatatype="20" unbalanced="0"/>
    <cacheHierarchy uniqueName="[FT_Entregas].[ID Localidade]" caption="ID Localidade" attribute="1" defaultMemberUniqueName="[FT_Entregas].[ID Localidade].[All]" allUniqueName="[FT_Entregas].[ID Localidade].[All]" dimensionUniqueName="[FT_Entregas]" displayFolder="" count="0" memberValueDatatype="20" unbalanced="0"/>
    <cacheHierarchy uniqueName="[FT_Entregas].[ID Status]" caption="ID Status" attribute="1" defaultMemberUniqueName="[FT_Entregas].[ID Status].[All]" allUniqueName="[FT_Entregas].[ID Status].[All]" dimensionUniqueName="[FT_Entregas]" displayFolder="" count="0" memberValueDatatype="20" unbalanced="0"/>
    <cacheHierarchy uniqueName="[FT_Entregas].[Quantidade Comprada]" caption="Quantidade Comprada" attribute="1" defaultMemberUniqueName="[FT_Entregas].[Quantidade Comprada].[All]" allUniqueName="[FT_Entregas].[Quantidade Comprada].[All]" dimensionUniqueName="[FT_Entregas]" displayFolder="" count="0" memberValueDatatype="20" unbalanced="0"/>
    <cacheHierarchy uniqueName="[FT_Entregas].[Data de entrega]" caption="Data de entrega" attribute="1" time="1" defaultMemberUniqueName="[FT_Entregas].[Data de entrega].[All]" allUniqueName="[FT_Entregas].[Data de entrega].[All]" dimensionUniqueName="[FT_Entregas]" displayFolder="" count="2" memberValueDatatype="7" unbalanced="0">
      <fieldsUsage count="2">
        <fieldUsage x="-1"/>
        <fieldUsage x="0"/>
      </fieldsUsage>
    </cacheHierarchy>
    <cacheHierarchy uniqueName="[FT_Entregas].[PTL (dias)]" caption="PTL (dias)" attribute="1" defaultMemberUniqueName="[FT_Entregas].[PTL (dias)].[All]" allUniqueName="[FT_Entregas].[PTL (dias)].[All]" dimensionUniqueName="[FT_Entregas]" displayFolder="" count="0" memberValueDatatype="20" unbalanced="0"/>
    <cacheHierarchy uniqueName="[FT_Entregas].[S2D (dias)]" caption="S2D (dias)" attribute="1" defaultMemberUniqueName="[FT_Entregas].[S2D (dias)].[All]" allUniqueName="[FT_Entregas].[S2D (dias)].[All]" dimensionUniqueName="[FT_Entregas]" displayFolder="" count="0" memberValueDatatype="20" unbalanced="0"/>
    <cacheHierarchy uniqueName="[FT_Entregas].[SLA]" caption="SLA" attribute="1" defaultMemberUniqueName="[FT_Entregas].[SLA].[All]" allUniqueName="[FT_Entregas].[SLA].[All]" dimensionUniqueName="[FT_Entregas]" displayFolder="" count="0" memberValueDatatype="20" unbalanced="0"/>
    <cacheHierarchy uniqueName="[FT_Entregas].[Modulo SLA (dias)]" caption="Modulo SLA (dias)" attribute="1" defaultMemberUniqueName="[FT_Entregas].[Modulo SLA (dias)].[All]" allUniqueName="[FT_Entregas].[Modulo SLA (dias)].[All]" dimensionUniqueName="[FT_Entregas]" displayFolder="" count="0" memberValueDatatype="20" unbalanced="0"/>
    <cacheHierarchy uniqueName="[FT_Entregas].[Subtotal]" caption="Subtotal" attribute="1" defaultMemberUniqueName="[FT_Entregas].[Subtotal].[All]" allUniqueName="[FT_Entregas].[Subtotal].[All]" dimensionUniqueName="[FT_Entregas]" displayFolder="" count="0" memberValueDatatype="6" unbalanced="0"/>
    <cacheHierarchy uniqueName="[FT_Estoque].[ID Produto]" caption="ID Produto" attribute="1" defaultMemberUniqueName="[FT_Estoque].[ID Produto].[All]" allUniqueName="[FT_Estoque].[ID Produto].[All]" dimensionUniqueName="[FT_Estoque]" displayFolder="" count="0" memberValueDatatype="20" unbalanced="0"/>
    <cacheHierarchy uniqueName="[FT_Estoque].[Data atualização]" caption="Data atualização" attribute="1" time="1" defaultMemberUniqueName="[FT_Estoque].[Data atualização].[All]" allUniqueName="[FT_Estoque].[Data atualização].[All]" dimensionUniqueName="[FT_Estoque]" displayFolder="" count="0" memberValueDatatype="7" unbalanced="0"/>
    <cacheHierarchy uniqueName="[FT_Estoque].[Quantidade]" caption="Quantidade" attribute="1" defaultMemberUniqueName="[FT_Estoque].[Quantidade].[All]" allUniqueName="[FT_Estoque].[Quantidade].[All]" dimensionUniqueName="[FT_Estoque]" displayFolder="" count="0" memberValueDatatype="20" unbalanced="0"/>
    <cacheHierarchy uniqueName="[QR_Localidade].[ID]" caption="ID" attribute="1" defaultMemberUniqueName="[QR_Localidade].[ID].[All]" allUniqueName="[QR_Localidade].[ID].[All]" dimensionUniqueName="[QR_Localidade]" displayFolder="" count="0" memberValueDatatype="20" unbalanced="0"/>
    <cacheHierarchy uniqueName="[QR_Localidade].[Lat,Lon]" caption="Lat,Lon" attribute="1" defaultMemberUniqueName="[QR_Localidade].[Lat,Lon].[All]" allUniqueName="[QR_Localidade].[Lat,Lon].[All]" dimensionUniqueName="[QR_Localidade]" displayFolder="" count="0" memberValueDatatype="130" unbalanced="0"/>
    <cacheHierarchy uniqueName="[QR_Localidade].[UF da entrega]" caption="UF da entrega" attribute="1" defaultMemberUniqueName="[QR_Localidade].[UF da entrega].[All]" allUniqueName="[QR_Localidade].[UF da entrega].[All]" dimensionUniqueName="[QR_Localidade]" displayFolder="" count="0" memberValueDatatype="130" unbalanced="0"/>
    <cacheHierarchy uniqueName="[QR_Localidade].[Estado]" caption="Estado" attribute="1" defaultMemberUniqueName="[QR_Localidade].[Estado].[All]" allUniqueName="[QR_Localidade].[Estado].[All]" dimensionUniqueName="[QR_Localidade]" displayFolder="" count="0" memberValueDatatype="130" unbalanced="0"/>
    <cacheHierarchy uniqueName="[QR_Localidade].[Região]" caption="Região" attribute="1" defaultMemberUniqueName="[QR_Localidade].[Região].[All]" allUniqueName="[QR_Localidade].[Região].[All]" dimensionUniqueName="[QR_Localidade]" displayFolder="" count="0" memberValueDatatype="130" unbalanced="0"/>
    <cacheHierarchy uniqueName="[Measures].[S2D - Q1]" caption="S2D - Q1" measure="1" displayFolder="" measureGroup="FT_Entregas" count="0"/>
    <cacheHierarchy uniqueName="[Measures].[S2D - Q3]" caption="S2D - Q3" measure="1" displayFolder="" measureGroup="FT_Entregas" count="0"/>
    <cacheHierarchy uniqueName="[Measures].[S2D - IQ]" caption="S2D - IQ" measure="1" displayFolder="" measureGroup="FT_Entregas" count="0"/>
    <cacheHierarchy uniqueName="[Measures].[S2D - Max Boxplot]" caption="S2D - Max Boxplot" measure="1" displayFolder="" measureGroup="FT_Entregas" count="0"/>
    <cacheHierarchy uniqueName="[Measures].[S2D - Min Boxplot]" caption="S2D - Min Boxplot" measure="1" displayFolder="" measureGroup="FT_Entregas" count="0"/>
    <cacheHierarchy uniqueName="[Measures].[S2D - Mediana]" caption="S2D - Mediana" measure="1" displayFolder="" measureGroup="FT_Entregas" count="0"/>
    <cacheHierarchy uniqueName="[Measures].[S2D - Max Outliers]" caption="S2D - Max Outliers" measure="1" displayFolder="" measureGroup="FT_Entregas" count="0"/>
    <cacheHierarchy uniqueName="[Measures].[S2D - Min Outliers]" caption="S2D - Min Outliers" measure="1" displayFolder="" measureGroup="FT_Entregas" count="0"/>
    <cacheHierarchy uniqueName="[Measures].[SLA - Q1]" caption="SLA - Q1" measure="1" displayFolder="" measureGroup="FT_Entregas" count="0" oneField="1">
      <fieldsUsage count="1">
        <fieldUsage x="7"/>
      </fieldsUsage>
    </cacheHierarchy>
    <cacheHierarchy uniqueName="[Measures].[SLA - Q3]" caption="SLA - Q3" measure="1" displayFolder="" measureGroup="FT_Entregas" count="0" oneField="1">
      <fieldsUsage count="1">
        <fieldUsage x="5"/>
      </fieldsUsage>
    </cacheHierarchy>
    <cacheHierarchy uniqueName="[Measures].[SLA - Mediana]" caption="SLA - Mediana" measure="1" displayFolder="" measureGroup="FT_Entregas" count="0" oneField="1">
      <fieldsUsage count="1">
        <fieldUsage x="6"/>
      </fieldsUsage>
    </cacheHierarchy>
    <cacheHierarchy uniqueName="[Measures].[SLA - Max Boxplot]" caption="SLA - Max Boxplot" measure="1" displayFolder="" measureGroup="FT_Entregas" count="0" oneField="1">
      <fieldsUsage count="1">
        <fieldUsage x="4"/>
      </fieldsUsage>
    </cacheHierarchy>
    <cacheHierarchy uniqueName="[Measures].[SLA - IQ]" caption="SLA - IQ" measure="1" displayFolder="" measureGroup="FT_Entregas" count="0"/>
    <cacheHierarchy uniqueName="[Measures].[SLA - Min Boxplot]" caption="SLA - Min Boxplot" measure="1" displayFolder="" measureGroup="FT_Entregas" count="0" oneField="1">
      <fieldsUsage count="1">
        <fieldUsage x="8"/>
      </fieldsUsage>
    </cacheHierarchy>
    <cacheHierarchy uniqueName="[Measures].[SLA - Max Outliers]" caption="SLA - Max Outliers" measure="1" displayFolder="" measureGroup="FT_Entregas" count="0" oneField="1">
      <fieldsUsage count="1">
        <fieldUsage x="3"/>
      </fieldsUsage>
    </cacheHierarchy>
    <cacheHierarchy uniqueName="[Measures].[SLA - Min Outliers]" caption="SLA - Min Outliers" measure="1" displayFolder="" measureGroup="FT_Entregas" count="0" oneField="1">
      <fieldsUsage count="1">
        <fieldUsage x="9"/>
      </fieldsUsage>
    </cacheHierarchy>
    <cacheHierarchy uniqueName="[Measures].[__XL_Count QR_Localidade]" caption="__XL_Count QR_Localidade" measure="1" displayFolder="" measureGroup="QR_Localidade" count="0" hidden="1"/>
    <cacheHierarchy uniqueName="[Measures].[__XL_Count DIM_Localidade]" caption="__XL_Count DIM_Localidade" measure="1" displayFolder="" measureGroup="DIM_Localidade" count="0" hidden="1"/>
    <cacheHierarchy uniqueName="[Measures].[__XL_Count DIM_Veiculo]" caption="__XL_Count DIM_Veiculo" measure="1" displayFolder="" measureGroup="DIM_Veiculo" count="0" hidden="1"/>
    <cacheHierarchy uniqueName="[Measures].[__XL_Count DIM_Produto]" caption="__XL_Count DIM_Produto" measure="1" displayFolder="" measureGroup="DIM_Produto" count="0" hidden="1"/>
    <cacheHierarchy uniqueName="[Measures].[__XL_Count DIM_Status_Entrega]" caption="__XL_Count DIM_Status_Entrega" measure="1" displayFolder="" measureGroup="DIM_Status_Entrega" count="0" hidden="1"/>
    <cacheHierarchy uniqueName="[Measures].[__XL_Count DIM_Data_Entrega]" caption="__XL_Count DIM_Data_Entrega" measure="1" displayFolder="" measureGroup="DIM_Data_Entrega" count="0" hidden="1"/>
    <cacheHierarchy uniqueName="[Measures].[__XL_Count FT_Entregas]" caption="__XL_Count FT_Entregas" measure="1" displayFolder="" measureGroup="FT_Entregas" count="0" hidden="1"/>
    <cacheHierarchy uniqueName="[Measures].[__XL_Count Calendar]" caption="__XL_Count Calendar" measure="1" displayFolder="" measureGroup="Calendar" count="0" hidden="1"/>
    <cacheHierarchy uniqueName="[Measures].[__XL_Count FT_Estoque]" caption="__XL_Count FT_Estoque" measure="1" displayFolder="" measureGroup="FT_Estoque" count="0" hidden="1"/>
    <cacheHierarchy uniqueName="[Measures].[__No measures defined]" caption="__No measures defined" measure="1" displayFolder="" count="0" hidden="1"/>
    <cacheHierarchy uniqueName="[Measures].[Sum of ID]" caption="Sum of ID" measure="1" displayFolder="" measureGroup="FT_Entregas" count="0" hidden="1">
      <extLst>
        <ext xmlns:x15="http://schemas.microsoft.com/office/spreadsheetml/2010/11/main" uri="{B97F6D7D-B522-45F9-BDA1-12C45D357490}">
          <x15:cacheHierarchy aggregatedColumn="30"/>
        </ext>
      </extLst>
    </cacheHierarchy>
    <cacheHierarchy uniqueName="[Measures].[Count of ID]" caption="Count of ID" measure="1" displayFolder="" measureGroup="FT_Entregas" count="0" hidden="1">
      <extLst>
        <ext xmlns:x15="http://schemas.microsoft.com/office/spreadsheetml/2010/11/main" uri="{B97F6D7D-B522-45F9-BDA1-12C45D357490}">
          <x15:cacheHierarchy aggregatedColumn="30"/>
        </ext>
      </extLst>
    </cacheHierarchy>
    <cacheHierarchy uniqueName="[Measures].[Sum of S2D (dias)]" caption="Sum of S2D (dias)" measure="1" displayFolder="" measureGroup="FT_Entregas" count="0" hidden="1">
      <extLst>
        <ext xmlns:x15="http://schemas.microsoft.com/office/spreadsheetml/2010/11/main" uri="{B97F6D7D-B522-45F9-BDA1-12C45D357490}">
          <x15:cacheHierarchy aggregatedColumn="38"/>
        </ext>
      </extLst>
    </cacheHierarchy>
    <cacheHierarchy uniqueName="[Measures].[Count of Status]" caption="Count of Status" measure="1" displayFolder="" measureGroup="DIM_Veiculo" count="0" hidden="1">
      <extLst>
        <ext xmlns:x15="http://schemas.microsoft.com/office/spreadsheetml/2010/11/main" uri="{B97F6D7D-B522-45F9-BDA1-12C45D357490}">
          <x15:cacheHierarchy aggregatedColumn="29"/>
        </ext>
      </extLst>
    </cacheHierarchy>
    <cacheHierarchy uniqueName="[Measures].[Sum of ID Status]" caption="Sum of ID Status" measure="1" displayFolder="" measureGroup="FT_Entregas" count="0" hidden="1">
      <extLst>
        <ext xmlns:x15="http://schemas.microsoft.com/office/spreadsheetml/2010/11/main" uri="{B97F6D7D-B522-45F9-BDA1-12C45D357490}">
          <x15:cacheHierarchy aggregatedColumn="34"/>
        </ext>
      </extLst>
    </cacheHierarchy>
    <cacheHierarchy uniqueName="[Measures].[Count of Quantidade]" caption="Count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ax of Quantidade]" caption="Max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Sum of Quantidade]" caption="Sum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Average of Quantidade]" caption="Average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in of Quantidade]" caption="Min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Count of ID Status]" caption="Count of ID Status" measure="1" displayFolder="" measureGroup="FT_Entregas" count="0" hidden="1">
      <extLst>
        <ext xmlns:x15="http://schemas.microsoft.com/office/spreadsheetml/2010/11/main" uri="{B97F6D7D-B522-45F9-BDA1-12C45D357490}">
          <x15:cacheHierarchy aggregatedColumn="34"/>
        </ext>
      </extLst>
    </cacheHierarchy>
  </cacheHierarchies>
  <kpis count="0"/>
  <dimensions count="10">
    <dimension name="Calendar" uniqueName="[Calendar]" caption="Calendar"/>
    <dimension name="DIM_Data_Entrega" uniqueName="[DIM_Data_Entrega]" caption="DIM_Data_Entrega"/>
    <dimension name="DIM_Localidade" uniqueName="[DIM_Localidade]" caption="DIM_Localidade"/>
    <dimension name="DIM_Produto" uniqueName="[DIM_Produto]" caption="DIM_Produto"/>
    <dimension name="DIM_Status_Entrega" uniqueName="[DIM_Status_Entrega]" caption="DIM_Status_Entrega"/>
    <dimension name="DIM_Veiculo" uniqueName="[DIM_Veiculo]" caption="DIM_Veiculo"/>
    <dimension name="FT_Entregas" uniqueName="[FT_Entregas]" caption="FT_Entregas"/>
    <dimension name="FT_Estoque" uniqueName="[FT_Estoque]" caption="FT_Estoque"/>
    <dimension measure="1" name="Measures" uniqueName="[Measures]" caption="Measures"/>
    <dimension name="QR_Localidade" uniqueName="[QR_Localidade]" caption="QR_Localidade"/>
  </dimensions>
  <measureGroups count="9">
    <measureGroup name="Calendar" caption="Calendar"/>
    <measureGroup name="DIM_Data_Entrega" caption="DIM_Data_Entrega"/>
    <measureGroup name="DIM_Localidade" caption="DIM_Localidade"/>
    <measureGroup name="DIM_Produto" caption="DIM_Produto"/>
    <measureGroup name="DIM_Status_Entrega" caption="DIM_Status_Entrega"/>
    <measureGroup name="DIM_Veiculo" caption="DIM_Veiculo"/>
    <measureGroup name="FT_Entregas" caption="FT_Entregas"/>
    <measureGroup name="FT_Estoque" caption="FT_Estoque"/>
    <measureGroup name="QR_Localidade" caption="QR_Localidade"/>
  </measureGroups>
  <maps count="16">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4"/>
    <map measureGroup="6" dimension="5"/>
    <map measureGroup="6" dimension="6"/>
    <map measureGroup="7" dimension="0"/>
    <map measureGroup="7" dimension="3"/>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ml" refreshedDate="46050.622745601853" createdVersion="5" refreshedVersion="8" minRefreshableVersion="3" recordCount="0" supportSubquery="1" supportAdvancedDrill="1" xr:uid="{D931B234-BD28-43F6-A470-3D908DC11A28}">
  <cacheSource type="external" connectionId="22"/>
  <cacheFields count="5">
    <cacheField name="[FT_Entregas].[Data de entrega].[Data de entrega]" caption="Data de entrega" numFmtId="0" hierarchy="36" level="1">
      <sharedItems containsSemiMixedTypes="0" containsNonDate="0" containsString="0"/>
    </cacheField>
    <cacheField name="[DIM_Data_Entrega].[Trimestre].[Trimestre]" caption="Trimestre" numFmtId="0" hierarchy="14" level="1">
      <sharedItems containsSemiMixedTypes="0" containsNonDate="0" containsString="0"/>
    </cacheField>
    <cacheField name="[DIM_Status_Entrega].[Categoria].[Categoria]" caption="Categoria" numFmtId="0" hierarchy="25" level="1">
      <sharedItems count="3">
        <s v="Antecipado"/>
        <s v="Atrasado"/>
        <s v="No prazo"/>
      </sharedItems>
      <extLst>
        <ext xmlns:x15="http://schemas.microsoft.com/office/spreadsheetml/2010/11/main" uri="{4F2E5C28-24EA-4eb8-9CBF-B6C8F9C3D259}">
          <x15:cachedUniqueNames>
            <x15:cachedUniqueName index="0" name="[DIM_Status_Entrega].[Categoria].&amp;[Antecipado]"/>
            <x15:cachedUniqueName index="1" name="[DIM_Status_Entrega].[Categoria].&amp;[Atrasado]"/>
            <x15:cachedUniqueName index="2" name="[DIM_Status_Entrega].[Categoria].&amp;[No prazo]"/>
          </x15:cachedUniqueNames>
        </ext>
      </extLst>
    </cacheField>
    <cacheField name="[DIM_Localidade].[Região].[Região]" caption="Região" numFmtId="0" hierarchy="20" level="1">
      <sharedItems containsSemiMixedTypes="0" containsNonDate="0" containsString="0"/>
    </cacheField>
    <cacheField name="[Measures].[Count of ID Status]" caption="Count of ID Status" numFmtId="0" hierarchy="86" level="32767"/>
  </cacheFields>
  <cacheHierarchies count="8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Data_Entrega].[Data de entrega]" caption="Data de entrega" attribute="1" time="1" defaultMemberUniqueName="[DIM_Data_Entrega].[Data de entrega].[All]" allUniqueName="[DIM_Data_Entrega].[Data de entrega].[All]" dimensionUniqueName="[DIM_Data_Entrega]" displayFolder="" count="0" memberValueDatatype="7" unbalanced="0"/>
    <cacheHierarchy uniqueName="[DIM_Data_Entrega].[Data]" caption="Data" attribute="1" defaultMemberUniqueName="[DIM_Data_Entrega].[Data].[All]" allUniqueName="[DIM_Data_Entrega].[Data].[All]" dimensionUniqueName="[DIM_Data_Entrega]" displayFolder="" count="0" memberValueDatatype="130" unbalanced="0"/>
    <cacheHierarchy uniqueName="[DIM_Data_Entrega].[Ano]" caption="Ano" attribute="1" defaultMemberUniqueName="[DIM_Data_Entrega].[Ano].[All]" allUniqueName="[DIM_Data_Entrega].[Ano].[All]" dimensionUniqueName="[DIM_Data_Entrega]" displayFolder="" count="0" memberValueDatatype="130" unbalanced="0"/>
    <cacheHierarchy uniqueName="[DIM_Data_Entrega].[Mes]" caption="Mes" attribute="1" defaultMemberUniqueName="[DIM_Data_Entrega].[Mes].[All]" allUniqueName="[DIM_Data_Entrega].[Mes].[All]" dimensionUniqueName="[DIM_Data_Entrega]" displayFolder="" count="0" memberValueDatatype="130" unbalanced="0"/>
    <cacheHierarchy uniqueName="[DIM_Data_Entrega].[Nome Mes]" caption="Nome Mes" attribute="1" defaultMemberUniqueName="[DIM_Data_Entrega].[Nome Mes].[All]" allUniqueName="[DIM_Data_Entrega].[Nome Mes].[All]" dimensionUniqueName="[DIM_Data_Entrega]" displayFolder="" count="0" memberValueDatatype="130" unbalanced="0"/>
    <cacheHierarchy uniqueName="[DIM_Data_Entrega].[Trimestre]" caption="Trimestre" attribute="1" defaultMemberUniqueName="[DIM_Data_Entrega].[Trimestre].[All]" allUniqueName="[DIM_Data_Entrega].[Trimestre].[All]" dimensionUniqueName="[DIM_Data_Entrega]" displayFolder="" count="2" memberValueDatatype="130" unbalanced="0">
      <fieldsUsage count="2">
        <fieldUsage x="-1"/>
        <fieldUsage x="1"/>
      </fieldsUsage>
    </cacheHierarchy>
    <cacheHierarchy uniqueName="[DIM_Localidade].[ID]" caption="ID" attribute="1" defaultMemberUniqueName="[DIM_Localidade].[ID].[All]" allUniqueName="[DIM_Localidade].[ID].[All]" dimensionUniqueName="[DIM_Localidade]" displayFolder="" count="0" memberValueDatatype="20" unbalanced="0"/>
    <cacheHierarchy uniqueName="[DIM_Localidade].[Lat]" caption="Lat" attribute="1" defaultMemberUniqueName="[DIM_Localidade].[Lat].[All]" allUniqueName="[DIM_Localidade].[Lat].[All]" dimensionUniqueName="[DIM_Localidade]" displayFolder="" count="0" memberValueDatatype="5" unbalanced="0"/>
    <cacheHierarchy uniqueName="[DIM_Localidade].[Lon]" caption="Lon" attribute="1" defaultMemberUniqueName="[DIM_Localidade].[Lon].[All]" allUniqueName="[DIM_Localidade].[Lon].[All]" dimensionUniqueName="[DIM_Localidade]" displayFolder="" count="0" memberValueDatatype="5" unbalanced="0"/>
    <cacheHierarchy uniqueName="[DIM_Localidade].[UF da entrega]" caption="UF da entrega" attribute="1" defaultMemberUniqueName="[DIM_Localidade].[UF da entrega].[All]" allUniqueName="[DIM_Localidade].[UF da entrega].[All]" dimensionUniqueName="[DIM_Localidade]" displayFolder="" count="0" memberValueDatatype="130" unbalanced="0"/>
    <cacheHierarchy uniqueName="[DIM_Localidade].[Estado]" caption="Estado" attribute="1" defaultMemberUniqueName="[DIM_Localidade].[Estado].[All]" allUniqueName="[DIM_Localidade].[Estado].[All]" dimensionUniqueName="[DIM_Localidade]" displayFolder="" count="0" memberValueDatatype="130" unbalanced="0"/>
    <cacheHierarchy uniqueName="[DIM_Localidade].[Região]" caption="Região" attribute="1" defaultMemberUniqueName="[DIM_Localidade].[Região].[All]" allUniqueName="[DIM_Localidade].[Região].[All]" dimensionUniqueName="[DIM_Localidade]" displayFolder="" count="2" memberValueDatatype="130" unbalanced="0">
      <fieldsUsage count="2">
        <fieldUsage x="-1"/>
        <fieldUsage x="3"/>
      </fieldsUsage>
    </cacheHierarchy>
    <cacheHierarchy uniqueName="[DIM_Produto].[ID]" caption="ID" attribute="1" defaultMemberUniqueName="[DIM_Produto].[ID].[All]" allUniqueName="[DIM_Produto].[ID].[All]" dimensionUniqueName="[DIM_Produto]" displayFolder="" count="0" memberValueDatatype="20" unbalanced="0"/>
    <cacheHierarchy uniqueName="[DIM_Produto].[Produto]" caption="Produto" attribute="1" defaultMemberUniqueName="[DIM_Produto].[Produto].[All]" allUniqueName="[DIM_Produto].[Produto].[All]" dimensionUniqueName="[DIM_Produto]" displayFolder="" count="0" memberValueDatatype="130" unbalanced="0"/>
    <cacheHierarchy uniqueName="[DIM_Produto].[preço]" caption="preço" attribute="1" defaultMemberUniqueName="[DIM_Produto].[preço].[All]" allUniqueName="[DIM_Produto].[preço].[All]" dimensionUniqueName="[DIM_Produto]" displayFolder="" count="0" memberValueDatatype="6" unbalanced="0"/>
    <cacheHierarchy uniqueName="[DIM_Status_Entrega].[ID]" caption="ID" attribute="1" defaultMemberUniqueName="[DIM_Status_Entrega].[ID].[All]" allUniqueName="[DIM_Status_Entrega].[ID].[All]" dimensionUniqueName="[DIM_Status_Entrega]" displayFolder="" count="0" memberValueDatatype="20" unbalanced="0"/>
    <cacheHierarchy uniqueName="[DIM_Status_Entrega].[Categoria]" caption="Categoria" attribute="1" defaultMemberUniqueName="[DIM_Status_Entrega].[Categoria].[All]" allUniqueName="[DIM_Status_Entrega].[Categoria].[All]" dimensionUniqueName="[DIM_Status_Entrega]" displayFolder="" count="2" memberValueDatatype="130" unbalanced="0">
      <fieldsUsage count="2">
        <fieldUsage x="-1"/>
        <fieldUsage x="2"/>
      </fieldsUsage>
    </cacheHierarchy>
    <cacheHierarchy uniqueName="[DIM_Veiculo].[ID]" caption="ID" attribute="1" defaultMemberUniqueName="[DIM_Veiculo].[ID].[All]" allUniqueName="[DIM_Veiculo].[ID].[All]" dimensionUniqueName="[DIM_Veiculo]" displayFolder="" count="0" memberValueDatatype="20" unbalanced="0"/>
    <cacheHierarchy uniqueName="[DIM_Veiculo].[Codigo]" caption="Codigo" attribute="1" defaultMemberUniqueName="[DIM_Veiculo].[Codigo].[All]" allUniqueName="[DIM_Veiculo].[Codigo].[All]" dimensionUniqueName="[DIM_Veiculo]" displayFolder="" count="0" memberValueDatatype="130" unbalanced="0"/>
    <cacheHierarchy uniqueName="[DIM_Veiculo].[Tipo]" caption="Tipo" attribute="1" defaultMemberUniqueName="[DIM_Veiculo].[Tipo].[All]" allUniqueName="[DIM_Veiculo].[Tipo].[All]" dimensionUniqueName="[DIM_Veiculo]" displayFolder="" count="0" memberValueDatatype="130" unbalanced="0"/>
    <cacheHierarchy uniqueName="[DIM_Veiculo].[Status]" caption="Status" attribute="1" defaultMemberUniqueName="[DIM_Veiculo].[Status].[All]" allUniqueName="[DIM_Veiculo].[Status].[All]" dimensionUniqueName="[DIM_Veiculo]" displayFolder="" count="0" memberValueDatatype="130" unbalanced="0"/>
    <cacheHierarchy uniqueName="[FT_Entregas].[ID]" caption="ID" attribute="1" defaultMemberUniqueName="[FT_Entregas].[ID].[All]" allUniqueName="[FT_Entregas].[ID].[All]" dimensionUniqueName="[FT_Entregas]" displayFolder="" count="0" memberValueDatatype="20" unbalanced="0"/>
    <cacheHierarchy uniqueName="[FT_Entregas].[ID Produto]" caption="ID Produto" attribute="1" defaultMemberUniqueName="[FT_Entregas].[ID Produto].[All]" allUniqueName="[FT_Entregas].[ID Produto].[All]" dimensionUniqueName="[FT_Entregas]" displayFolder="" count="0" memberValueDatatype="20" unbalanced="0"/>
    <cacheHierarchy uniqueName="[FT_Entregas].[ID Veículo]" caption="ID Veículo" attribute="1" defaultMemberUniqueName="[FT_Entregas].[ID Veículo].[All]" allUniqueName="[FT_Entregas].[ID Veículo].[All]" dimensionUniqueName="[FT_Entregas]" displayFolder="" count="0" memberValueDatatype="20" unbalanced="0"/>
    <cacheHierarchy uniqueName="[FT_Entregas].[ID Localidade]" caption="ID Localidade" attribute="1" defaultMemberUniqueName="[FT_Entregas].[ID Localidade].[All]" allUniqueName="[FT_Entregas].[ID Localidade].[All]" dimensionUniqueName="[FT_Entregas]" displayFolder="" count="0" memberValueDatatype="20" unbalanced="0"/>
    <cacheHierarchy uniqueName="[FT_Entregas].[ID Status]" caption="ID Status" attribute="1" defaultMemberUniqueName="[FT_Entregas].[ID Status].[All]" allUniqueName="[FT_Entregas].[ID Status].[All]" dimensionUniqueName="[FT_Entregas]" displayFolder="" count="0" memberValueDatatype="20" unbalanced="0"/>
    <cacheHierarchy uniqueName="[FT_Entregas].[Quantidade Comprada]" caption="Quantidade Comprada" attribute="1" defaultMemberUniqueName="[FT_Entregas].[Quantidade Comprada].[All]" allUniqueName="[FT_Entregas].[Quantidade Comprada].[All]" dimensionUniqueName="[FT_Entregas]" displayFolder="" count="0" memberValueDatatype="20" unbalanced="0"/>
    <cacheHierarchy uniqueName="[FT_Entregas].[Data de entrega]" caption="Data de entrega" attribute="1" time="1" defaultMemberUniqueName="[FT_Entregas].[Data de entrega].[All]" allUniqueName="[FT_Entregas].[Data de entrega].[All]" dimensionUniqueName="[FT_Entregas]" displayFolder="" count="2" memberValueDatatype="7" unbalanced="0">
      <fieldsUsage count="2">
        <fieldUsage x="-1"/>
        <fieldUsage x="0"/>
      </fieldsUsage>
    </cacheHierarchy>
    <cacheHierarchy uniqueName="[FT_Entregas].[PTL (dias)]" caption="PTL (dias)" attribute="1" defaultMemberUniqueName="[FT_Entregas].[PTL (dias)].[All]" allUniqueName="[FT_Entregas].[PTL (dias)].[All]" dimensionUniqueName="[FT_Entregas]" displayFolder="" count="0" memberValueDatatype="20" unbalanced="0"/>
    <cacheHierarchy uniqueName="[FT_Entregas].[S2D (dias)]" caption="S2D (dias)" attribute="1" defaultMemberUniqueName="[FT_Entregas].[S2D (dias)].[All]" allUniqueName="[FT_Entregas].[S2D (dias)].[All]" dimensionUniqueName="[FT_Entregas]" displayFolder="" count="0" memberValueDatatype="20" unbalanced="0"/>
    <cacheHierarchy uniqueName="[FT_Entregas].[SLA]" caption="SLA" attribute="1" defaultMemberUniqueName="[FT_Entregas].[SLA].[All]" allUniqueName="[FT_Entregas].[SLA].[All]" dimensionUniqueName="[FT_Entregas]" displayFolder="" count="0" memberValueDatatype="20" unbalanced="0"/>
    <cacheHierarchy uniqueName="[FT_Entregas].[Modulo SLA (dias)]" caption="Modulo SLA (dias)" attribute="1" defaultMemberUniqueName="[FT_Entregas].[Modulo SLA (dias)].[All]" allUniqueName="[FT_Entregas].[Modulo SLA (dias)].[All]" dimensionUniqueName="[FT_Entregas]" displayFolder="" count="0" memberValueDatatype="20" unbalanced="0"/>
    <cacheHierarchy uniqueName="[FT_Entregas].[Subtotal]" caption="Subtotal" attribute="1" defaultMemberUniqueName="[FT_Entregas].[Subtotal].[All]" allUniqueName="[FT_Entregas].[Subtotal].[All]" dimensionUniqueName="[FT_Entregas]" displayFolder="" count="0" memberValueDatatype="6" unbalanced="0"/>
    <cacheHierarchy uniqueName="[FT_Estoque].[ID Produto]" caption="ID Produto" attribute="1" defaultMemberUniqueName="[FT_Estoque].[ID Produto].[All]" allUniqueName="[FT_Estoque].[ID Produto].[All]" dimensionUniqueName="[FT_Estoque]" displayFolder="" count="0" memberValueDatatype="20" unbalanced="0"/>
    <cacheHierarchy uniqueName="[FT_Estoque].[Data atualização]" caption="Data atualização" attribute="1" time="1" defaultMemberUniqueName="[FT_Estoque].[Data atualização].[All]" allUniqueName="[FT_Estoque].[Data atualização].[All]" dimensionUniqueName="[FT_Estoque]" displayFolder="" count="0" memberValueDatatype="7" unbalanced="0"/>
    <cacheHierarchy uniqueName="[FT_Estoque].[Quantidade]" caption="Quantidade" attribute="1" defaultMemberUniqueName="[FT_Estoque].[Quantidade].[All]" allUniqueName="[FT_Estoque].[Quantidade].[All]" dimensionUniqueName="[FT_Estoque]" displayFolder="" count="0" memberValueDatatype="20" unbalanced="0"/>
    <cacheHierarchy uniqueName="[QR_Localidade].[ID]" caption="ID" attribute="1" defaultMemberUniqueName="[QR_Localidade].[ID].[All]" allUniqueName="[QR_Localidade].[ID].[All]" dimensionUniqueName="[QR_Localidade]" displayFolder="" count="0" memberValueDatatype="20" unbalanced="0"/>
    <cacheHierarchy uniqueName="[QR_Localidade].[Lat,Lon]" caption="Lat,Lon" attribute="1" defaultMemberUniqueName="[QR_Localidade].[Lat,Lon].[All]" allUniqueName="[QR_Localidade].[Lat,Lon].[All]" dimensionUniqueName="[QR_Localidade]" displayFolder="" count="0" memberValueDatatype="130" unbalanced="0"/>
    <cacheHierarchy uniqueName="[QR_Localidade].[UF da entrega]" caption="UF da entrega" attribute="1" defaultMemberUniqueName="[QR_Localidade].[UF da entrega].[All]" allUniqueName="[QR_Localidade].[UF da entrega].[All]" dimensionUniqueName="[QR_Localidade]" displayFolder="" count="0" memberValueDatatype="130" unbalanced="0"/>
    <cacheHierarchy uniqueName="[QR_Localidade].[Estado]" caption="Estado" attribute="1" defaultMemberUniqueName="[QR_Localidade].[Estado].[All]" allUniqueName="[QR_Localidade].[Estado].[All]" dimensionUniqueName="[QR_Localidade]" displayFolder="" count="0" memberValueDatatype="130" unbalanced="0"/>
    <cacheHierarchy uniqueName="[QR_Localidade].[Região]" caption="Região" attribute="1" defaultMemberUniqueName="[QR_Localidade].[Região].[All]" allUniqueName="[QR_Localidade].[Região].[All]" dimensionUniqueName="[QR_Localidade]" displayFolder="" count="0" memberValueDatatype="130" unbalanced="0"/>
    <cacheHierarchy uniqueName="[Measures].[S2D - Q1]" caption="S2D - Q1" measure="1" displayFolder="" measureGroup="FT_Entregas" count="0"/>
    <cacheHierarchy uniqueName="[Measures].[S2D - Q3]" caption="S2D - Q3" measure="1" displayFolder="" measureGroup="FT_Entregas" count="0"/>
    <cacheHierarchy uniqueName="[Measures].[S2D - IQ]" caption="S2D - IQ" measure="1" displayFolder="" measureGroup="FT_Entregas" count="0"/>
    <cacheHierarchy uniqueName="[Measures].[S2D - Max Boxplot]" caption="S2D - Max Boxplot" measure="1" displayFolder="" measureGroup="FT_Entregas" count="0"/>
    <cacheHierarchy uniqueName="[Measures].[S2D - Min Boxplot]" caption="S2D - Min Boxplot" measure="1" displayFolder="" measureGroup="FT_Entregas" count="0"/>
    <cacheHierarchy uniqueName="[Measures].[S2D - Mediana]" caption="S2D - Mediana" measure="1" displayFolder="" measureGroup="FT_Entregas" count="0"/>
    <cacheHierarchy uniqueName="[Measures].[S2D - Max Outliers]" caption="S2D - Max Outliers" measure="1" displayFolder="" measureGroup="FT_Entregas" count="0"/>
    <cacheHierarchy uniqueName="[Measures].[S2D - Min Outliers]" caption="S2D - Min Outliers" measure="1" displayFolder="" measureGroup="FT_Entregas" count="0"/>
    <cacheHierarchy uniqueName="[Measures].[SLA - Q1]" caption="SLA - Q1" measure="1" displayFolder="" measureGroup="FT_Entregas" count="0"/>
    <cacheHierarchy uniqueName="[Measures].[SLA - Q3]" caption="SLA - Q3" measure="1" displayFolder="" measureGroup="FT_Entregas" count="0"/>
    <cacheHierarchy uniqueName="[Measures].[SLA - Mediana]" caption="SLA - Mediana" measure="1" displayFolder="" measureGroup="FT_Entregas" count="0"/>
    <cacheHierarchy uniqueName="[Measures].[SLA - Max Boxplot]" caption="SLA - Max Boxplot" measure="1" displayFolder="" measureGroup="FT_Entregas" count="0"/>
    <cacheHierarchy uniqueName="[Measures].[SLA - IQ]" caption="SLA - IQ" measure="1" displayFolder="" measureGroup="FT_Entregas" count="0"/>
    <cacheHierarchy uniqueName="[Measures].[SLA - Min Boxplot]" caption="SLA - Min Boxplot" measure="1" displayFolder="" measureGroup="FT_Entregas" count="0"/>
    <cacheHierarchy uniqueName="[Measures].[SLA - Max Outliers]" caption="SLA - Max Outliers" measure="1" displayFolder="" measureGroup="FT_Entregas" count="0"/>
    <cacheHierarchy uniqueName="[Measures].[SLA - Min Outliers]" caption="SLA - Min Outliers" measure="1" displayFolder="" measureGroup="FT_Entregas" count="0"/>
    <cacheHierarchy uniqueName="[Measures].[__XL_Count QR_Localidade]" caption="__XL_Count QR_Localidade" measure="1" displayFolder="" measureGroup="QR_Localidade" count="0" hidden="1"/>
    <cacheHierarchy uniqueName="[Measures].[__XL_Count DIM_Localidade]" caption="__XL_Count DIM_Localidade" measure="1" displayFolder="" measureGroup="DIM_Localidade" count="0" hidden="1"/>
    <cacheHierarchy uniqueName="[Measures].[__XL_Count DIM_Veiculo]" caption="__XL_Count DIM_Veiculo" measure="1" displayFolder="" measureGroup="DIM_Veiculo" count="0" hidden="1"/>
    <cacheHierarchy uniqueName="[Measures].[__XL_Count DIM_Produto]" caption="__XL_Count DIM_Produto" measure="1" displayFolder="" measureGroup="DIM_Produto" count="0" hidden="1"/>
    <cacheHierarchy uniqueName="[Measures].[__XL_Count DIM_Status_Entrega]" caption="__XL_Count DIM_Status_Entrega" measure="1" displayFolder="" measureGroup="DIM_Status_Entrega" count="0" hidden="1"/>
    <cacheHierarchy uniqueName="[Measures].[__XL_Count DIM_Data_Entrega]" caption="__XL_Count DIM_Data_Entrega" measure="1" displayFolder="" measureGroup="DIM_Data_Entrega" count="0" hidden="1"/>
    <cacheHierarchy uniqueName="[Measures].[__XL_Count FT_Entregas]" caption="__XL_Count FT_Entregas" measure="1" displayFolder="" measureGroup="FT_Entregas" count="0" hidden="1"/>
    <cacheHierarchy uniqueName="[Measures].[__XL_Count Calendar]" caption="__XL_Count Calendar" measure="1" displayFolder="" measureGroup="Calendar" count="0" hidden="1"/>
    <cacheHierarchy uniqueName="[Measures].[__XL_Count FT_Estoque]" caption="__XL_Count FT_Estoque" measure="1" displayFolder="" measureGroup="FT_Estoque" count="0" hidden="1"/>
    <cacheHierarchy uniqueName="[Measures].[__No measures defined]" caption="__No measures defined" measure="1" displayFolder="" count="0" hidden="1"/>
    <cacheHierarchy uniqueName="[Measures].[Sum of ID]" caption="Sum of ID" measure="1" displayFolder="" measureGroup="FT_Entregas" count="0" hidden="1">
      <extLst>
        <ext xmlns:x15="http://schemas.microsoft.com/office/spreadsheetml/2010/11/main" uri="{B97F6D7D-B522-45F9-BDA1-12C45D357490}">
          <x15:cacheHierarchy aggregatedColumn="30"/>
        </ext>
      </extLst>
    </cacheHierarchy>
    <cacheHierarchy uniqueName="[Measures].[Count of ID]" caption="Count of ID" measure="1" displayFolder="" measureGroup="FT_Entregas" count="0" hidden="1">
      <extLst>
        <ext xmlns:x15="http://schemas.microsoft.com/office/spreadsheetml/2010/11/main" uri="{B97F6D7D-B522-45F9-BDA1-12C45D357490}">
          <x15:cacheHierarchy aggregatedColumn="30"/>
        </ext>
      </extLst>
    </cacheHierarchy>
    <cacheHierarchy uniqueName="[Measures].[Sum of S2D (dias)]" caption="Sum of S2D (dias)" measure="1" displayFolder="" measureGroup="FT_Entregas" count="0" hidden="1">
      <extLst>
        <ext xmlns:x15="http://schemas.microsoft.com/office/spreadsheetml/2010/11/main" uri="{B97F6D7D-B522-45F9-BDA1-12C45D357490}">
          <x15:cacheHierarchy aggregatedColumn="38"/>
        </ext>
      </extLst>
    </cacheHierarchy>
    <cacheHierarchy uniqueName="[Measures].[Count of Status]" caption="Count of Status" measure="1" displayFolder="" measureGroup="DIM_Veiculo" count="0" hidden="1">
      <extLst>
        <ext xmlns:x15="http://schemas.microsoft.com/office/spreadsheetml/2010/11/main" uri="{B97F6D7D-B522-45F9-BDA1-12C45D357490}">
          <x15:cacheHierarchy aggregatedColumn="29"/>
        </ext>
      </extLst>
    </cacheHierarchy>
    <cacheHierarchy uniqueName="[Measures].[Sum of ID Status]" caption="Sum of ID Status" measure="1" displayFolder="" measureGroup="FT_Entregas" count="0" hidden="1">
      <extLst>
        <ext xmlns:x15="http://schemas.microsoft.com/office/spreadsheetml/2010/11/main" uri="{B97F6D7D-B522-45F9-BDA1-12C45D357490}">
          <x15:cacheHierarchy aggregatedColumn="34"/>
        </ext>
      </extLst>
    </cacheHierarchy>
    <cacheHierarchy uniqueName="[Measures].[Count of Quantidade]" caption="Count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ax of Quantidade]" caption="Max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Sum of Quantidade]" caption="Sum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Average of Quantidade]" caption="Average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in of Quantidade]" caption="Min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Count of ID Status]" caption="Count of ID Status" measure="1" displayFolder="" measureGroup="FT_Entregas" count="0" oneField="1" hidden="1">
      <fieldsUsage count="1">
        <fieldUsage x="4"/>
      </fieldsUsage>
      <extLst>
        <ext xmlns:x15="http://schemas.microsoft.com/office/spreadsheetml/2010/11/main" uri="{B97F6D7D-B522-45F9-BDA1-12C45D357490}">
          <x15:cacheHierarchy aggregatedColumn="34"/>
        </ext>
      </extLst>
    </cacheHierarchy>
  </cacheHierarchies>
  <kpis count="0"/>
  <dimensions count="10">
    <dimension name="Calendar" uniqueName="[Calendar]" caption="Calendar"/>
    <dimension name="DIM_Data_Entrega" uniqueName="[DIM_Data_Entrega]" caption="DIM_Data_Entrega"/>
    <dimension name="DIM_Localidade" uniqueName="[DIM_Localidade]" caption="DIM_Localidade"/>
    <dimension name="DIM_Produto" uniqueName="[DIM_Produto]" caption="DIM_Produto"/>
    <dimension name="DIM_Status_Entrega" uniqueName="[DIM_Status_Entrega]" caption="DIM_Status_Entrega"/>
    <dimension name="DIM_Veiculo" uniqueName="[DIM_Veiculo]" caption="DIM_Veiculo"/>
    <dimension name="FT_Entregas" uniqueName="[FT_Entregas]" caption="FT_Entregas"/>
    <dimension name="FT_Estoque" uniqueName="[FT_Estoque]" caption="FT_Estoque"/>
    <dimension measure="1" name="Measures" uniqueName="[Measures]" caption="Measures"/>
    <dimension name="QR_Localidade" uniqueName="[QR_Localidade]" caption="QR_Localidade"/>
  </dimensions>
  <measureGroups count="9">
    <measureGroup name="Calendar" caption="Calendar"/>
    <measureGroup name="DIM_Data_Entrega" caption="DIM_Data_Entrega"/>
    <measureGroup name="DIM_Localidade" caption="DIM_Localidade"/>
    <measureGroup name="DIM_Produto" caption="DIM_Produto"/>
    <measureGroup name="DIM_Status_Entrega" caption="DIM_Status_Entrega"/>
    <measureGroup name="DIM_Veiculo" caption="DIM_Veiculo"/>
    <measureGroup name="FT_Entregas" caption="FT_Entregas"/>
    <measureGroup name="FT_Estoque" caption="FT_Estoque"/>
    <measureGroup name="QR_Localidade" caption="QR_Localidade"/>
  </measureGroups>
  <maps count="16">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4"/>
    <map measureGroup="6" dimension="5"/>
    <map measureGroup="6" dimension="6"/>
    <map measureGroup="7" dimension="0"/>
    <map measureGroup="7" dimension="3"/>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ml" refreshedDate="46050.622746643516" createdVersion="5" refreshedVersion="8" minRefreshableVersion="3" recordCount="0" supportSubquery="1" supportAdvancedDrill="1" xr:uid="{F091A162-D8E7-4FBE-B61B-BDF4A6604376}">
  <cacheSource type="external" connectionId="22"/>
  <cacheFields count="8">
    <cacheField name="[FT_Entregas].[Data de entrega].[Data de entrega]" caption="Data de entrega" numFmtId="0" hierarchy="36" level="1">
      <sharedItems containsSemiMixedTypes="0" containsNonDate="0" containsString="0"/>
    </cacheField>
    <cacheField name="[DIM_Data_Entrega].[Trimestre].[Trimestre]" caption="Trimestre" numFmtId="0" hierarchy="14" level="1">
      <sharedItems containsSemiMixedTypes="0" containsNonDate="0" containsString="0"/>
    </cacheField>
    <cacheField name="[DIM_Localidade].[Região].[Região]" caption="Região" numFmtId="0" hierarchy="20" level="1">
      <sharedItems containsSemiMixedTypes="0" containsNonDate="0" containsString="0"/>
    </cacheField>
    <cacheField name="[Measures].[Max of Quantidade]" caption="Max of Quantidade" numFmtId="0" hierarchy="82" level="32767"/>
    <cacheField name="[Measures].[Average of Quantidade]" caption="Average of Quantidade" numFmtId="0" hierarchy="84" level="32767"/>
    <cacheField name="[Measures].[Min of Quantidade]" caption="Min of Quantidade" numFmtId="0" hierarchy="85" level="32767"/>
    <cacheField name="[Calendar].[Year].[Year]" caption="Year" numFmtId="0" hierarchy="2" level="1">
      <sharedItems containsSemiMixedTypes="0" containsString="0" containsNumber="1" containsInteger="1" minValue="2019" maxValue="2021" count="3">
        <n v="2019"/>
        <n v="2020"/>
        <n v="2021"/>
      </sharedItems>
      <extLst>
        <ext xmlns:x15="http://schemas.microsoft.com/office/spreadsheetml/2010/11/main" uri="{4F2E5C28-24EA-4eb8-9CBF-B6C8F9C3D259}">
          <x15:cachedUniqueNames>
            <x15:cachedUniqueName index="0" name="[Calendar].[Year].&amp;[2019]"/>
            <x15:cachedUniqueName index="1" name="[Calendar].[Year].&amp;[2020]"/>
            <x15:cachedUniqueName index="2" name="[Calendar].[Year].&amp;[2021]"/>
          </x15:cachedUniqueNames>
        </ext>
      </extLst>
    </cacheField>
    <cacheField name="[Calendar].[Quarter].[Quarter]" caption="Quarter" numFmtId="0" hierarchy="8" level="1">
      <sharedItems count="4">
        <s v="Q1"/>
        <s v="Q2"/>
        <s v="Q3"/>
        <s v="Q4"/>
      </sharedItems>
      <extLst>
        <ext xmlns:x15="http://schemas.microsoft.com/office/spreadsheetml/2010/11/main" uri="{4F2E5C28-24EA-4eb8-9CBF-B6C8F9C3D259}">
          <x15:cachedUniqueNames>
            <x15:cachedUniqueName index="0" name="[Calendar].[Quarter].&amp;[Q1]"/>
            <x15:cachedUniqueName index="1" name="[Calendar].[Quarter].&amp;[Q2]"/>
            <x15:cachedUniqueName index="2" name="[Calendar].[Quarter].&amp;[Q3]"/>
            <x15:cachedUniqueName index="3" name="[Calendar].[Quarter].&amp;[Q4]"/>
          </x15:cachedUniqueNames>
        </ext>
      </extLst>
    </cacheField>
  </cacheFields>
  <cacheHierarchies count="8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6"/>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7"/>
      </fieldsUsage>
    </cacheHierarchy>
    <cacheHierarchy uniqueName="[DIM_Data_Entrega].[Data de entrega]" caption="Data de entrega" attribute="1" time="1" defaultMemberUniqueName="[DIM_Data_Entrega].[Data de entrega].[All]" allUniqueName="[DIM_Data_Entrega].[Data de entrega].[All]" dimensionUniqueName="[DIM_Data_Entrega]" displayFolder="" count="0" memberValueDatatype="7" unbalanced="0"/>
    <cacheHierarchy uniqueName="[DIM_Data_Entrega].[Data]" caption="Data" attribute="1" defaultMemberUniqueName="[DIM_Data_Entrega].[Data].[All]" allUniqueName="[DIM_Data_Entrega].[Data].[All]" dimensionUniqueName="[DIM_Data_Entrega]" displayFolder="" count="0" memberValueDatatype="130" unbalanced="0"/>
    <cacheHierarchy uniqueName="[DIM_Data_Entrega].[Ano]" caption="Ano" attribute="1" defaultMemberUniqueName="[DIM_Data_Entrega].[Ano].[All]" allUniqueName="[DIM_Data_Entrega].[Ano].[All]" dimensionUniqueName="[DIM_Data_Entrega]" displayFolder="" count="0" memberValueDatatype="130" unbalanced="0"/>
    <cacheHierarchy uniqueName="[DIM_Data_Entrega].[Mes]" caption="Mes" attribute="1" defaultMemberUniqueName="[DIM_Data_Entrega].[Mes].[All]" allUniqueName="[DIM_Data_Entrega].[Mes].[All]" dimensionUniqueName="[DIM_Data_Entrega]" displayFolder="" count="0" memberValueDatatype="130" unbalanced="0"/>
    <cacheHierarchy uniqueName="[DIM_Data_Entrega].[Nome Mes]" caption="Nome Mes" attribute="1" defaultMemberUniqueName="[DIM_Data_Entrega].[Nome Mes].[All]" allUniqueName="[DIM_Data_Entrega].[Nome Mes].[All]" dimensionUniqueName="[DIM_Data_Entrega]" displayFolder="" count="0" memberValueDatatype="130" unbalanced="0"/>
    <cacheHierarchy uniqueName="[DIM_Data_Entrega].[Trimestre]" caption="Trimestre" attribute="1" defaultMemberUniqueName="[DIM_Data_Entrega].[Trimestre].[All]" allUniqueName="[DIM_Data_Entrega].[Trimestre].[All]" dimensionUniqueName="[DIM_Data_Entrega]" displayFolder="" count="2" memberValueDatatype="130" unbalanced="0">
      <fieldsUsage count="2">
        <fieldUsage x="-1"/>
        <fieldUsage x="1"/>
      </fieldsUsage>
    </cacheHierarchy>
    <cacheHierarchy uniqueName="[DIM_Localidade].[ID]" caption="ID" attribute="1" defaultMemberUniqueName="[DIM_Localidade].[ID].[All]" allUniqueName="[DIM_Localidade].[ID].[All]" dimensionUniqueName="[DIM_Localidade]" displayFolder="" count="0" memberValueDatatype="20" unbalanced="0"/>
    <cacheHierarchy uniqueName="[DIM_Localidade].[Lat]" caption="Lat" attribute="1" defaultMemberUniqueName="[DIM_Localidade].[Lat].[All]" allUniqueName="[DIM_Localidade].[Lat].[All]" dimensionUniqueName="[DIM_Localidade]" displayFolder="" count="0" memberValueDatatype="5" unbalanced="0"/>
    <cacheHierarchy uniqueName="[DIM_Localidade].[Lon]" caption="Lon" attribute="1" defaultMemberUniqueName="[DIM_Localidade].[Lon].[All]" allUniqueName="[DIM_Localidade].[Lon].[All]" dimensionUniqueName="[DIM_Localidade]" displayFolder="" count="0" memberValueDatatype="5" unbalanced="0"/>
    <cacheHierarchy uniqueName="[DIM_Localidade].[UF da entrega]" caption="UF da entrega" attribute="1" defaultMemberUniqueName="[DIM_Localidade].[UF da entrega].[All]" allUniqueName="[DIM_Localidade].[UF da entrega].[All]" dimensionUniqueName="[DIM_Localidade]" displayFolder="" count="0" memberValueDatatype="130" unbalanced="0"/>
    <cacheHierarchy uniqueName="[DIM_Localidade].[Estado]" caption="Estado" attribute="1" defaultMemberUniqueName="[DIM_Localidade].[Estado].[All]" allUniqueName="[DIM_Localidade].[Estado].[All]" dimensionUniqueName="[DIM_Localidade]" displayFolder="" count="0" memberValueDatatype="130" unbalanced="0"/>
    <cacheHierarchy uniqueName="[DIM_Localidade].[Região]" caption="Região" attribute="1" defaultMemberUniqueName="[DIM_Localidade].[Região].[All]" allUniqueName="[DIM_Localidade].[Região].[All]" dimensionUniqueName="[DIM_Localidade]" displayFolder="" count="2" memberValueDatatype="130" unbalanced="0">
      <fieldsUsage count="2">
        <fieldUsage x="-1"/>
        <fieldUsage x="2"/>
      </fieldsUsage>
    </cacheHierarchy>
    <cacheHierarchy uniqueName="[DIM_Produto].[ID]" caption="ID" attribute="1" defaultMemberUniqueName="[DIM_Produto].[ID].[All]" allUniqueName="[DIM_Produto].[ID].[All]" dimensionUniqueName="[DIM_Produto]" displayFolder="" count="0" memberValueDatatype="20" unbalanced="0"/>
    <cacheHierarchy uniqueName="[DIM_Produto].[Produto]" caption="Produto" attribute="1" defaultMemberUniqueName="[DIM_Produto].[Produto].[All]" allUniqueName="[DIM_Produto].[Produto].[All]" dimensionUniqueName="[DIM_Produto]" displayFolder="" count="0" memberValueDatatype="130" unbalanced="0"/>
    <cacheHierarchy uniqueName="[DIM_Produto].[preço]" caption="preço" attribute="1" defaultMemberUniqueName="[DIM_Produto].[preço].[All]" allUniqueName="[DIM_Produto].[preço].[All]" dimensionUniqueName="[DIM_Produto]" displayFolder="" count="0" memberValueDatatype="6" unbalanced="0"/>
    <cacheHierarchy uniqueName="[DIM_Status_Entrega].[ID]" caption="ID" attribute="1" defaultMemberUniqueName="[DIM_Status_Entrega].[ID].[All]" allUniqueName="[DIM_Status_Entrega].[ID].[All]" dimensionUniqueName="[DIM_Status_Entrega]" displayFolder="" count="0" memberValueDatatype="20" unbalanced="0"/>
    <cacheHierarchy uniqueName="[DIM_Status_Entrega].[Categoria]" caption="Categoria" attribute="1" defaultMemberUniqueName="[DIM_Status_Entrega].[Categoria].[All]" allUniqueName="[DIM_Status_Entrega].[Categoria].[All]" dimensionUniqueName="[DIM_Status_Entrega]" displayFolder="" count="0" memberValueDatatype="130" unbalanced="0"/>
    <cacheHierarchy uniqueName="[DIM_Veiculo].[ID]" caption="ID" attribute="1" defaultMemberUniqueName="[DIM_Veiculo].[ID].[All]" allUniqueName="[DIM_Veiculo].[ID].[All]" dimensionUniqueName="[DIM_Veiculo]" displayFolder="" count="0" memberValueDatatype="20" unbalanced="0"/>
    <cacheHierarchy uniqueName="[DIM_Veiculo].[Codigo]" caption="Codigo" attribute="1" defaultMemberUniqueName="[DIM_Veiculo].[Codigo].[All]" allUniqueName="[DIM_Veiculo].[Codigo].[All]" dimensionUniqueName="[DIM_Veiculo]" displayFolder="" count="0" memberValueDatatype="130" unbalanced="0"/>
    <cacheHierarchy uniqueName="[DIM_Veiculo].[Tipo]" caption="Tipo" attribute="1" defaultMemberUniqueName="[DIM_Veiculo].[Tipo].[All]" allUniqueName="[DIM_Veiculo].[Tipo].[All]" dimensionUniqueName="[DIM_Veiculo]" displayFolder="" count="0" memberValueDatatype="130" unbalanced="0"/>
    <cacheHierarchy uniqueName="[DIM_Veiculo].[Status]" caption="Status" attribute="1" defaultMemberUniqueName="[DIM_Veiculo].[Status].[All]" allUniqueName="[DIM_Veiculo].[Status].[All]" dimensionUniqueName="[DIM_Veiculo]" displayFolder="" count="0" memberValueDatatype="130" unbalanced="0"/>
    <cacheHierarchy uniqueName="[FT_Entregas].[ID]" caption="ID" attribute="1" defaultMemberUniqueName="[FT_Entregas].[ID].[All]" allUniqueName="[FT_Entregas].[ID].[All]" dimensionUniqueName="[FT_Entregas]" displayFolder="" count="0" memberValueDatatype="20" unbalanced="0"/>
    <cacheHierarchy uniqueName="[FT_Entregas].[ID Produto]" caption="ID Produto" attribute="1" defaultMemberUniqueName="[FT_Entregas].[ID Produto].[All]" allUniqueName="[FT_Entregas].[ID Produto].[All]" dimensionUniqueName="[FT_Entregas]" displayFolder="" count="0" memberValueDatatype="20" unbalanced="0"/>
    <cacheHierarchy uniqueName="[FT_Entregas].[ID Veículo]" caption="ID Veículo" attribute="1" defaultMemberUniqueName="[FT_Entregas].[ID Veículo].[All]" allUniqueName="[FT_Entregas].[ID Veículo].[All]" dimensionUniqueName="[FT_Entregas]" displayFolder="" count="0" memberValueDatatype="20" unbalanced="0"/>
    <cacheHierarchy uniqueName="[FT_Entregas].[ID Localidade]" caption="ID Localidade" attribute="1" defaultMemberUniqueName="[FT_Entregas].[ID Localidade].[All]" allUniqueName="[FT_Entregas].[ID Localidade].[All]" dimensionUniqueName="[FT_Entregas]" displayFolder="" count="0" memberValueDatatype="20" unbalanced="0"/>
    <cacheHierarchy uniqueName="[FT_Entregas].[ID Status]" caption="ID Status" attribute="1" defaultMemberUniqueName="[FT_Entregas].[ID Status].[All]" allUniqueName="[FT_Entregas].[ID Status].[All]" dimensionUniqueName="[FT_Entregas]" displayFolder="" count="0" memberValueDatatype="20" unbalanced="0"/>
    <cacheHierarchy uniqueName="[FT_Entregas].[Quantidade Comprada]" caption="Quantidade Comprada" attribute="1" defaultMemberUniqueName="[FT_Entregas].[Quantidade Comprada].[All]" allUniqueName="[FT_Entregas].[Quantidade Comprada].[All]" dimensionUniqueName="[FT_Entregas]" displayFolder="" count="0" memberValueDatatype="20" unbalanced="0"/>
    <cacheHierarchy uniqueName="[FT_Entregas].[Data de entrega]" caption="Data de entrega" attribute="1" time="1" defaultMemberUniqueName="[FT_Entregas].[Data de entrega].[All]" allUniqueName="[FT_Entregas].[Data de entrega].[All]" dimensionUniqueName="[FT_Entregas]" displayFolder="" count="2" memberValueDatatype="7" unbalanced="0">
      <fieldsUsage count="2">
        <fieldUsage x="-1"/>
        <fieldUsage x="0"/>
      </fieldsUsage>
    </cacheHierarchy>
    <cacheHierarchy uniqueName="[FT_Entregas].[PTL (dias)]" caption="PTL (dias)" attribute="1" defaultMemberUniqueName="[FT_Entregas].[PTL (dias)].[All]" allUniqueName="[FT_Entregas].[PTL (dias)].[All]" dimensionUniqueName="[FT_Entregas]" displayFolder="" count="0" memberValueDatatype="20" unbalanced="0"/>
    <cacheHierarchy uniqueName="[FT_Entregas].[S2D (dias)]" caption="S2D (dias)" attribute="1" defaultMemberUniqueName="[FT_Entregas].[S2D (dias)].[All]" allUniqueName="[FT_Entregas].[S2D (dias)].[All]" dimensionUniqueName="[FT_Entregas]" displayFolder="" count="0" memberValueDatatype="20" unbalanced="0"/>
    <cacheHierarchy uniqueName="[FT_Entregas].[SLA]" caption="SLA" attribute="1" defaultMemberUniqueName="[FT_Entregas].[SLA].[All]" allUniqueName="[FT_Entregas].[SLA].[All]" dimensionUniqueName="[FT_Entregas]" displayFolder="" count="0" memberValueDatatype="20" unbalanced="0"/>
    <cacheHierarchy uniqueName="[FT_Entregas].[Modulo SLA (dias)]" caption="Modulo SLA (dias)" attribute="1" defaultMemberUniqueName="[FT_Entregas].[Modulo SLA (dias)].[All]" allUniqueName="[FT_Entregas].[Modulo SLA (dias)].[All]" dimensionUniqueName="[FT_Entregas]" displayFolder="" count="0" memberValueDatatype="20" unbalanced="0"/>
    <cacheHierarchy uniqueName="[FT_Entregas].[Subtotal]" caption="Subtotal" attribute="1" defaultMemberUniqueName="[FT_Entregas].[Subtotal].[All]" allUniqueName="[FT_Entregas].[Subtotal].[All]" dimensionUniqueName="[FT_Entregas]" displayFolder="" count="0" memberValueDatatype="6" unbalanced="0"/>
    <cacheHierarchy uniqueName="[FT_Estoque].[ID Produto]" caption="ID Produto" attribute="1" defaultMemberUniqueName="[FT_Estoque].[ID Produto].[All]" allUniqueName="[FT_Estoque].[ID Produto].[All]" dimensionUniqueName="[FT_Estoque]" displayFolder="" count="0" memberValueDatatype="20" unbalanced="0"/>
    <cacheHierarchy uniqueName="[FT_Estoque].[Data atualização]" caption="Data atualização" attribute="1" time="1" defaultMemberUniqueName="[FT_Estoque].[Data atualização].[All]" allUniqueName="[FT_Estoque].[Data atualização].[All]" dimensionUniqueName="[FT_Estoque]" displayFolder="" count="0" memberValueDatatype="7" unbalanced="0"/>
    <cacheHierarchy uniqueName="[FT_Estoque].[Quantidade]" caption="Quantidade" attribute="1" defaultMemberUniqueName="[FT_Estoque].[Quantidade].[All]" allUniqueName="[FT_Estoque].[Quantidade].[All]" dimensionUniqueName="[FT_Estoque]" displayFolder="" count="0" memberValueDatatype="20" unbalanced="0"/>
    <cacheHierarchy uniqueName="[QR_Localidade].[ID]" caption="ID" attribute="1" defaultMemberUniqueName="[QR_Localidade].[ID].[All]" allUniqueName="[QR_Localidade].[ID].[All]" dimensionUniqueName="[QR_Localidade]" displayFolder="" count="0" memberValueDatatype="20" unbalanced="0"/>
    <cacheHierarchy uniqueName="[QR_Localidade].[Lat,Lon]" caption="Lat,Lon" attribute="1" defaultMemberUniqueName="[QR_Localidade].[Lat,Lon].[All]" allUniqueName="[QR_Localidade].[Lat,Lon].[All]" dimensionUniqueName="[QR_Localidade]" displayFolder="" count="0" memberValueDatatype="130" unbalanced="0"/>
    <cacheHierarchy uniqueName="[QR_Localidade].[UF da entrega]" caption="UF da entrega" attribute="1" defaultMemberUniqueName="[QR_Localidade].[UF da entrega].[All]" allUniqueName="[QR_Localidade].[UF da entrega].[All]" dimensionUniqueName="[QR_Localidade]" displayFolder="" count="0" memberValueDatatype="130" unbalanced="0"/>
    <cacheHierarchy uniqueName="[QR_Localidade].[Estado]" caption="Estado" attribute="1" defaultMemberUniqueName="[QR_Localidade].[Estado].[All]" allUniqueName="[QR_Localidade].[Estado].[All]" dimensionUniqueName="[QR_Localidade]" displayFolder="" count="0" memberValueDatatype="130" unbalanced="0"/>
    <cacheHierarchy uniqueName="[QR_Localidade].[Região]" caption="Região" attribute="1" defaultMemberUniqueName="[QR_Localidade].[Região].[All]" allUniqueName="[QR_Localidade].[Região].[All]" dimensionUniqueName="[QR_Localidade]" displayFolder="" count="0" memberValueDatatype="130" unbalanced="0"/>
    <cacheHierarchy uniqueName="[Measures].[S2D - Q1]" caption="S2D - Q1" measure="1" displayFolder="" measureGroup="FT_Entregas" count="0"/>
    <cacheHierarchy uniqueName="[Measures].[S2D - Q3]" caption="S2D - Q3" measure="1" displayFolder="" measureGroup="FT_Entregas" count="0"/>
    <cacheHierarchy uniqueName="[Measures].[S2D - IQ]" caption="S2D - IQ" measure="1" displayFolder="" measureGroup="FT_Entregas" count="0"/>
    <cacheHierarchy uniqueName="[Measures].[S2D - Max Boxplot]" caption="S2D - Max Boxplot" measure="1" displayFolder="" measureGroup="FT_Entregas" count="0"/>
    <cacheHierarchy uniqueName="[Measures].[S2D - Min Boxplot]" caption="S2D - Min Boxplot" measure="1" displayFolder="" measureGroup="FT_Entregas" count="0"/>
    <cacheHierarchy uniqueName="[Measures].[S2D - Mediana]" caption="S2D - Mediana" measure="1" displayFolder="" measureGroup="FT_Entregas" count="0"/>
    <cacheHierarchy uniqueName="[Measures].[S2D - Max Outliers]" caption="S2D - Max Outliers" measure="1" displayFolder="" measureGroup="FT_Entregas" count="0"/>
    <cacheHierarchy uniqueName="[Measures].[S2D - Min Outliers]" caption="S2D - Min Outliers" measure="1" displayFolder="" measureGroup="FT_Entregas" count="0"/>
    <cacheHierarchy uniqueName="[Measures].[SLA - Q1]" caption="SLA - Q1" measure="1" displayFolder="" measureGroup="FT_Entregas" count="0"/>
    <cacheHierarchy uniqueName="[Measures].[SLA - Q3]" caption="SLA - Q3" measure="1" displayFolder="" measureGroup="FT_Entregas" count="0"/>
    <cacheHierarchy uniqueName="[Measures].[SLA - Mediana]" caption="SLA - Mediana" measure="1" displayFolder="" measureGroup="FT_Entregas" count="0"/>
    <cacheHierarchy uniqueName="[Measures].[SLA - Max Boxplot]" caption="SLA - Max Boxplot" measure="1" displayFolder="" measureGroup="FT_Entregas" count="0"/>
    <cacheHierarchy uniqueName="[Measures].[SLA - IQ]" caption="SLA - IQ" measure="1" displayFolder="" measureGroup="FT_Entregas" count="0"/>
    <cacheHierarchy uniqueName="[Measures].[SLA - Min Boxplot]" caption="SLA - Min Boxplot" measure="1" displayFolder="" measureGroup="FT_Entregas" count="0"/>
    <cacheHierarchy uniqueName="[Measures].[SLA - Max Outliers]" caption="SLA - Max Outliers" measure="1" displayFolder="" measureGroup="FT_Entregas" count="0"/>
    <cacheHierarchy uniqueName="[Measures].[SLA - Min Outliers]" caption="SLA - Min Outliers" measure="1" displayFolder="" measureGroup="FT_Entregas" count="0"/>
    <cacheHierarchy uniqueName="[Measures].[__XL_Count QR_Localidade]" caption="__XL_Count QR_Localidade" measure="1" displayFolder="" measureGroup="QR_Localidade" count="0" hidden="1"/>
    <cacheHierarchy uniqueName="[Measures].[__XL_Count DIM_Localidade]" caption="__XL_Count DIM_Localidade" measure="1" displayFolder="" measureGroup="DIM_Localidade" count="0" hidden="1"/>
    <cacheHierarchy uniqueName="[Measures].[__XL_Count DIM_Veiculo]" caption="__XL_Count DIM_Veiculo" measure="1" displayFolder="" measureGroup="DIM_Veiculo" count="0" hidden="1"/>
    <cacheHierarchy uniqueName="[Measures].[__XL_Count DIM_Produto]" caption="__XL_Count DIM_Produto" measure="1" displayFolder="" measureGroup="DIM_Produto" count="0" hidden="1"/>
    <cacheHierarchy uniqueName="[Measures].[__XL_Count DIM_Status_Entrega]" caption="__XL_Count DIM_Status_Entrega" measure="1" displayFolder="" measureGroup="DIM_Status_Entrega" count="0" hidden="1"/>
    <cacheHierarchy uniqueName="[Measures].[__XL_Count DIM_Data_Entrega]" caption="__XL_Count DIM_Data_Entrega" measure="1" displayFolder="" measureGroup="DIM_Data_Entrega" count="0" hidden="1"/>
    <cacheHierarchy uniqueName="[Measures].[__XL_Count FT_Entregas]" caption="__XL_Count FT_Entregas" measure="1" displayFolder="" measureGroup="FT_Entregas" count="0" hidden="1"/>
    <cacheHierarchy uniqueName="[Measures].[__XL_Count Calendar]" caption="__XL_Count Calendar" measure="1" displayFolder="" measureGroup="Calendar" count="0" hidden="1"/>
    <cacheHierarchy uniqueName="[Measures].[__XL_Count FT_Estoque]" caption="__XL_Count FT_Estoque" measure="1" displayFolder="" measureGroup="FT_Estoque" count="0" hidden="1"/>
    <cacheHierarchy uniqueName="[Measures].[__No measures defined]" caption="__No measures defined" measure="1" displayFolder="" count="0" hidden="1"/>
    <cacheHierarchy uniqueName="[Measures].[Sum of ID]" caption="Sum of ID" measure="1" displayFolder="" measureGroup="FT_Entregas" count="0" hidden="1">
      <extLst>
        <ext xmlns:x15="http://schemas.microsoft.com/office/spreadsheetml/2010/11/main" uri="{B97F6D7D-B522-45F9-BDA1-12C45D357490}">
          <x15:cacheHierarchy aggregatedColumn="30"/>
        </ext>
      </extLst>
    </cacheHierarchy>
    <cacheHierarchy uniqueName="[Measures].[Count of ID]" caption="Count of ID" measure="1" displayFolder="" measureGroup="FT_Entregas" count="0" hidden="1">
      <extLst>
        <ext xmlns:x15="http://schemas.microsoft.com/office/spreadsheetml/2010/11/main" uri="{B97F6D7D-B522-45F9-BDA1-12C45D357490}">
          <x15:cacheHierarchy aggregatedColumn="30"/>
        </ext>
      </extLst>
    </cacheHierarchy>
    <cacheHierarchy uniqueName="[Measures].[Sum of S2D (dias)]" caption="Sum of S2D (dias)" measure="1" displayFolder="" measureGroup="FT_Entregas" count="0" hidden="1">
      <extLst>
        <ext xmlns:x15="http://schemas.microsoft.com/office/spreadsheetml/2010/11/main" uri="{B97F6D7D-B522-45F9-BDA1-12C45D357490}">
          <x15:cacheHierarchy aggregatedColumn="38"/>
        </ext>
      </extLst>
    </cacheHierarchy>
    <cacheHierarchy uniqueName="[Measures].[Count of Status]" caption="Count of Status" measure="1" displayFolder="" measureGroup="DIM_Veiculo" count="0" hidden="1">
      <extLst>
        <ext xmlns:x15="http://schemas.microsoft.com/office/spreadsheetml/2010/11/main" uri="{B97F6D7D-B522-45F9-BDA1-12C45D357490}">
          <x15:cacheHierarchy aggregatedColumn="29"/>
        </ext>
      </extLst>
    </cacheHierarchy>
    <cacheHierarchy uniqueName="[Measures].[Sum of ID Status]" caption="Sum of ID Status" measure="1" displayFolder="" measureGroup="FT_Entregas" count="0" hidden="1">
      <extLst>
        <ext xmlns:x15="http://schemas.microsoft.com/office/spreadsheetml/2010/11/main" uri="{B97F6D7D-B522-45F9-BDA1-12C45D357490}">
          <x15:cacheHierarchy aggregatedColumn="34"/>
        </ext>
      </extLst>
    </cacheHierarchy>
    <cacheHierarchy uniqueName="[Measures].[Count of Quantidade]" caption="Count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ax of Quantidade]" caption="Max of Quantidade" measure="1" displayFolder="" measureGroup="FT_Estoque" count="0" oneField="1" hidden="1">
      <fieldsUsage count="1">
        <fieldUsage x="3"/>
      </fieldsUsage>
      <extLst>
        <ext xmlns:x15="http://schemas.microsoft.com/office/spreadsheetml/2010/11/main" uri="{B97F6D7D-B522-45F9-BDA1-12C45D357490}">
          <x15:cacheHierarchy aggregatedColumn="44"/>
        </ext>
      </extLst>
    </cacheHierarchy>
    <cacheHierarchy uniqueName="[Measures].[Sum of Quantidade]" caption="Sum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Average of Quantidade]" caption="Average of Quantidade" measure="1" displayFolder="" measureGroup="FT_Estoque" count="0" oneField="1" hidden="1">
      <fieldsUsage count="1">
        <fieldUsage x="4"/>
      </fieldsUsage>
      <extLst>
        <ext xmlns:x15="http://schemas.microsoft.com/office/spreadsheetml/2010/11/main" uri="{B97F6D7D-B522-45F9-BDA1-12C45D357490}">
          <x15:cacheHierarchy aggregatedColumn="44"/>
        </ext>
      </extLst>
    </cacheHierarchy>
    <cacheHierarchy uniqueName="[Measures].[Min of Quantidade]" caption="Min of Quantidade" measure="1" displayFolder="" measureGroup="FT_Estoque" count="0" oneField="1" hidden="1">
      <fieldsUsage count="1">
        <fieldUsage x="5"/>
      </fieldsUsage>
      <extLst>
        <ext xmlns:x15="http://schemas.microsoft.com/office/spreadsheetml/2010/11/main" uri="{B97F6D7D-B522-45F9-BDA1-12C45D357490}">
          <x15:cacheHierarchy aggregatedColumn="44"/>
        </ext>
      </extLst>
    </cacheHierarchy>
    <cacheHierarchy uniqueName="[Measures].[Count of ID Status]" caption="Count of ID Status" measure="1" displayFolder="" measureGroup="FT_Entregas" count="0" hidden="1">
      <extLst>
        <ext xmlns:x15="http://schemas.microsoft.com/office/spreadsheetml/2010/11/main" uri="{B97F6D7D-B522-45F9-BDA1-12C45D357490}">
          <x15:cacheHierarchy aggregatedColumn="34"/>
        </ext>
      </extLst>
    </cacheHierarchy>
  </cacheHierarchies>
  <kpis count="0"/>
  <dimensions count="10">
    <dimension name="Calendar" uniqueName="[Calendar]" caption="Calendar"/>
    <dimension name="DIM_Data_Entrega" uniqueName="[DIM_Data_Entrega]" caption="DIM_Data_Entrega"/>
    <dimension name="DIM_Localidade" uniqueName="[DIM_Localidade]" caption="DIM_Localidade"/>
    <dimension name="DIM_Produto" uniqueName="[DIM_Produto]" caption="DIM_Produto"/>
    <dimension name="DIM_Status_Entrega" uniqueName="[DIM_Status_Entrega]" caption="DIM_Status_Entrega"/>
    <dimension name="DIM_Veiculo" uniqueName="[DIM_Veiculo]" caption="DIM_Veiculo"/>
    <dimension name="FT_Entregas" uniqueName="[FT_Entregas]" caption="FT_Entregas"/>
    <dimension name="FT_Estoque" uniqueName="[FT_Estoque]" caption="FT_Estoque"/>
    <dimension measure="1" name="Measures" uniqueName="[Measures]" caption="Measures"/>
    <dimension name="QR_Localidade" uniqueName="[QR_Localidade]" caption="QR_Localidade"/>
  </dimensions>
  <measureGroups count="9">
    <measureGroup name="Calendar" caption="Calendar"/>
    <measureGroup name="DIM_Data_Entrega" caption="DIM_Data_Entrega"/>
    <measureGroup name="DIM_Localidade" caption="DIM_Localidade"/>
    <measureGroup name="DIM_Produto" caption="DIM_Produto"/>
    <measureGroup name="DIM_Status_Entrega" caption="DIM_Status_Entrega"/>
    <measureGroup name="DIM_Veiculo" caption="DIM_Veiculo"/>
    <measureGroup name="FT_Entregas" caption="FT_Entregas"/>
    <measureGroup name="FT_Estoque" caption="FT_Estoque"/>
    <measureGroup name="QR_Localidade" caption="QR_Localidade"/>
  </measureGroups>
  <maps count="16">
    <map measureGroup="0" dimension="0"/>
    <map measureGroup="1" dimension="1"/>
    <map measureGroup="2" dimension="2"/>
    <map measureGroup="3" dimension="3"/>
    <map measureGroup="4" dimension="4"/>
    <map measureGroup="5" dimension="5"/>
    <map measureGroup="6" dimension="0"/>
    <map measureGroup="6" dimension="2"/>
    <map measureGroup="6" dimension="3"/>
    <map measureGroup="6" dimension="4"/>
    <map measureGroup="6" dimension="5"/>
    <map measureGroup="6" dimension="6"/>
    <map measureGroup="7" dimension="0"/>
    <map measureGroup="7" dimension="3"/>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ml" refreshedDate="46050.535412500001" createdVersion="3" refreshedVersion="8" minRefreshableVersion="3" recordCount="0" supportSubquery="1" supportAdvancedDrill="1" xr:uid="{1003F0FC-3E7E-4452-8F1C-2CA6E620DAF6}">
  <cacheSource type="external" connectionId="22">
    <extLst>
      <ext xmlns:x14="http://schemas.microsoft.com/office/spreadsheetml/2009/9/main" uri="{F057638F-6D5F-4e77-A914-E7F072B9BCA8}">
        <x14:sourceConnection name="ThisWorkbookDataModel"/>
      </ext>
    </extLst>
  </cacheSource>
  <cacheFields count="0"/>
  <cacheHierarchies count="8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Data_Entrega].[Data de entrega]" caption="Data de entrega" attribute="1" time="1" defaultMemberUniqueName="[DIM_Data_Entrega].[Data de entrega].[All]" allUniqueName="[DIM_Data_Entrega].[Data de entrega].[All]" dimensionUniqueName="[DIM_Data_Entrega]" displayFolder="" count="0" memberValueDatatype="7" unbalanced="0"/>
    <cacheHierarchy uniqueName="[DIM_Data_Entrega].[Data]" caption="Data" attribute="1" defaultMemberUniqueName="[DIM_Data_Entrega].[Data].[All]" allUniqueName="[DIM_Data_Entrega].[Data].[All]" dimensionUniqueName="[DIM_Data_Entrega]" displayFolder="" count="0" memberValueDatatype="130" unbalanced="0"/>
    <cacheHierarchy uniqueName="[DIM_Data_Entrega].[Ano]" caption="Ano" attribute="1" defaultMemberUniqueName="[DIM_Data_Entrega].[Ano].[All]" allUniqueName="[DIM_Data_Entrega].[Ano].[All]" dimensionUniqueName="[DIM_Data_Entrega]" displayFolder="" count="0" memberValueDatatype="130" unbalanced="0"/>
    <cacheHierarchy uniqueName="[DIM_Data_Entrega].[Mes]" caption="Mes" attribute="1" defaultMemberUniqueName="[DIM_Data_Entrega].[Mes].[All]" allUniqueName="[DIM_Data_Entrega].[Mes].[All]" dimensionUniqueName="[DIM_Data_Entrega]" displayFolder="" count="0" memberValueDatatype="130" unbalanced="0"/>
    <cacheHierarchy uniqueName="[DIM_Data_Entrega].[Nome Mes]" caption="Nome Mes" attribute="1" defaultMemberUniqueName="[DIM_Data_Entrega].[Nome Mes].[All]" allUniqueName="[DIM_Data_Entrega].[Nome Mes].[All]" dimensionUniqueName="[DIM_Data_Entrega]" displayFolder="" count="0" memberValueDatatype="130" unbalanced="0"/>
    <cacheHierarchy uniqueName="[DIM_Data_Entrega].[Trimestre]" caption="Trimestre" attribute="1" defaultMemberUniqueName="[DIM_Data_Entrega].[Trimestre].[All]" allUniqueName="[DIM_Data_Entrega].[Trimestre].[All]" dimensionUniqueName="[DIM_Data_Entrega]" displayFolder="" count="0" memberValueDatatype="130" unbalanced="0"/>
    <cacheHierarchy uniqueName="[DIM_Localidade].[ID]" caption="ID" attribute="1" defaultMemberUniqueName="[DIM_Localidade].[ID].[All]" allUniqueName="[DIM_Localidade].[ID].[All]" dimensionUniqueName="[DIM_Localidade]" displayFolder="" count="0" memberValueDatatype="20" unbalanced="0"/>
    <cacheHierarchy uniqueName="[DIM_Localidade].[Lat]" caption="Lat" attribute="1" defaultMemberUniqueName="[DIM_Localidade].[Lat].[All]" allUniqueName="[DIM_Localidade].[Lat].[All]" dimensionUniqueName="[DIM_Localidade]" displayFolder="" count="0" memberValueDatatype="5" unbalanced="0"/>
    <cacheHierarchy uniqueName="[DIM_Localidade].[Lon]" caption="Lon" attribute="1" defaultMemberUniqueName="[DIM_Localidade].[Lon].[All]" allUniqueName="[DIM_Localidade].[Lon].[All]" dimensionUniqueName="[DIM_Localidade]" displayFolder="" count="0" memberValueDatatype="5" unbalanced="0"/>
    <cacheHierarchy uniqueName="[DIM_Localidade].[UF da entrega]" caption="UF da entrega" attribute="1" defaultMemberUniqueName="[DIM_Localidade].[UF da entrega].[All]" allUniqueName="[DIM_Localidade].[UF da entrega].[All]" dimensionUniqueName="[DIM_Localidade]" displayFolder="" count="0" memberValueDatatype="130" unbalanced="0"/>
    <cacheHierarchy uniqueName="[DIM_Localidade].[Estado]" caption="Estado" attribute="1" defaultMemberUniqueName="[DIM_Localidade].[Estado].[All]" allUniqueName="[DIM_Localidade].[Estado].[All]" dimensionUniqueName="[DIM_Localidade]" displayFolder="" count="0" memberValueDatatype="130" unbalanced="0"/>
    <cacheHierarchy uniqueName="[DIM_Localidade].[Região]" caption="Região" attribute="1" defaultMemberUniqueName="[DIM_Localidade].[Região].[All]" allUniqueName="[DIM_Localidade].[Região].[All]" dimensionUniqueName="[DIM_Localidade]" displayFolder="" count="2" memberValueDatatype="130" unbalanced="0"/>
    <cacheHierarchy uniqueName="[DIM_Produto].[ID]" caption="ID" attribute="1" defaultMemberUniqueName="[DIM_Produto].[ID].[All]" allUniqueName="[DIM_Produto].[ID].[All]" dimensionUniqueName="[DIM_Produto]" displayFolder="" count="0" memberValueDatatype="20" unbalanced="0"/>
    <cacheHierarchy uniqueName="[DIM_Produto].[Produto]" caption="Produto" attribute="1" defaultMemberUniqueName="[DIM_Produto].[Produto].[All]" allUniqueName="[DIM_Produto].[Produto].[All]" dimensionUniqueName="[DIM_Produto]" displayFolder="" count="0" memberValueDatatype="130" unbalanced="0"/>
    <cacheHierarchy uniqueName="[DIM_Produto].[preço]" caption="preço" attribute="1" defaultMemberUniqueName="[DIM_Produto].[preço].[All]" allUniqueName="[DIM_Produto].[preço].[All]" dimensionUniqueName="[DIM_Produto]" displayFolder="" count="0" memberValueDatatype="6" unbalanced="0"/>
    <cacheHierarchy uniqueName="[DIM_Status_Entrega].[ID]" caption="ID" attribute="1" defaultMemberUniqueName="[DIM_Status_Entrega].[ID].[All]" allUniqueName="[DIM_Status_Entrega].[ID].[All]" dimensionUniqueName="[DIM_Status_Entrega]" displayFolder="" count="0" memberValueDatatype="20" unbalanced="0"/>
    <cacheHierarchy uniqueName="[DIM_Status_Entrega].[Categoria]" caption="Categoria" attribute="1" defaultMemberUniqueName="[DIM_Status_Entrega].[Categoria].[All]" allUniqueName="[DIM_Status_Entrega].[Categoria].[All]" dimensionUniqueName="[DIM_Status_Entrega]" displayFolder="" count="0" memberValueDatatype="130" unbalanced="0"/>
    <cacheHierarchy uniqueName="[DIM_Veiculo].[ID]" caption="ID" attribute="1" defaultMemberUniqueName="[DIM_Veiculo].[ID].[All]" allUniqueName="[DIM_Veiculo].[ID].[All]" dimensionUniqueName="[DIM_Veiculo]" displayFolder="" count="0" memberValueDatatype="20" unbalanced="0"/>
    <cacheHierarchy uniqueName="[DIM_Veiculo].[Codigo]" caption="Codigo" attribute="1" defaultMemberUniqueName="[DIM_Veiculo].[Codigo].[All]" allUniqueName="[DIM_Veiculo].[Codigo].[All]" dimensionUniqueName="[DIM_Veiculo]" displayFolder="" count="0" memberValueDatatype="130" unbalanced="0"/>
    <cacheHierarchy uniqueName="[DIM_Veiculo].[Tipo]" caption="Tipo" attribute="1" defaultMemberUniqueName="[DIM_Veiculo].[Tipo].[All]" allUniqueName="[DIM_Veiculo].[Tipo].[All]" dimensionUniqueName="[DIM_Veiculo]" displayFolder="" count="0" memberValueDatatype="130" unbalanced="0"/>
    <cacheHierarchy uniqueName="[DIM_Veiculo].[Status]" caption="Status" attribute="1" defaultMemberUniqueName="[DIM_Veiculo].[Status].[All]" allUniqueName="[DIM_Veiculo].[Status].[All]" dimensionUniqueName="[DIM_Veiculo]" displayFolder="" count="0" memberValueDatatype="130" unbalanced="0"/>
    <cacheHierarchy uniqueName="[FT_Entregas].[ID]" caption="ID" attribute="1" defaultMemberUniqueName="[FT_Entregas].[ID].[All]" allUniqueName="[FT_Entregas].[ID].[All]" dimensionUniqueName="[FT_Entregas]" displayFolder="" count="0" memberValueDatatype="20" unbalanced="0"/>
    <cacheHierarchy uniqueName="[FT_Entregas].[ID Produto]" caption="ID Produto" attribute="1" defaultMemberUniqueName="[FT_Entregas].[ID Produto].[All]" allUniqueName="[FT_Entregas].[ID Produto].[All]" dimensionUniqueName="[FT_Entregas]" displayFolder="" count="0" memberValueDatatype="20" unbalanced="0"/>
    <cacheHierarchy uniqueName="[FT_Entregas].[ID Veículo]" caption="ID Veículo" attribute="1" defaultMemberUniqueName="[FT_Entregas].[ID Veículo].[All]" allUniqueName="[FT_Entregas].[ID Veículo].[All]" dimensionUniqueName="[FT_Entregas]" displayFolder="" count="0" memberValueDatatype="20" unbalanced="0"/>
    <cacheHierarchy uniqueName="[FT_Entregas].[ID Localidade]" caption="ID Localidade" attribute="1" defaultMemberUniqueName="[FT_Entregas].[ID Localidade].[All]" allUniqueName="[FT_Entregas].[ID Localidade].[All]" dimensionUniqueName="[FT_Entregas]" displayFolder="" count="0" memberValueDatatype="20" unbalanced="0"/>
    <cacheHierarchy uniqueName="[FT_Entregas].[ID Status]" caption="ID Status" attribute="1" defaultMemberUniqueName="[FT_Entregas].[ID Status].[All]" allUniqueName="[FT_Entregas].[ID Status].[All]" dimensionUniqueName="[FT_Entregas]" displayFolder="" count="0" memberValueDatatype="20" unbalanced="0"/>
    <cacheHierarchy uniqueName="[FT_Entregas].[Quantidade Comprada]" caption="Quantidade Comprada" attribute="1" defaultMemberUniqueName="[FT_Entregas].[Quantidade Comprada].[All]" allUniqueName="[FT_Entregas].[Quantidade Comprada].[All]" dimensionUniqueName="[FT_Entregas]" displayFolder="" count="0" memberValueDatatype="20" unbalanced="0"/>
    <cacheHierarchy uniqueName="[FT_Entregas].[Data de entrega]" caption="Data de entrega" attribute="1" time="1" defaultMemberUniqueName="[FT_Entregas].[Data de entrega].[All]" allUniqueName="[FT_Entregas].[Data de entrega].[All]" dimensionUniqueName="[FT_Entregas]" displayFolder="" count="0" memberValueDatatype="7" unbalanced="0"/>
    <cacheHierarchy uniqueName="[FT_Entregas].[PTL (dias)]" caption="PTL (dias)" attribute="1" defaultMemberUniqueName="[FT_Entregas].[PTL (dias)].[All]" allUniqueName="[FT_Entregas].[PTL (dias)].[All]" dimensionUniqueName="[FT_Entregas]" displayFolder="" count="0" memberValueDatatype="20" unbalanced="0"/>
    <cacheHierarchy uniqueName="[FT_Entregas].[S2D (dias)]" caption="S2D (dias)" attribute="1" defaultMemberUniqueName="[FT_Entregas].[S2D (dias)].[All]" allUniqueName="[FT_Entregas].[S2D (dias)].[All]" dimensionUniqueName="[FT_Entregas]" displayFolder="" count="0" memberValueDatatype="20" unbalanced="0"/>
    <cacheHierarchy uniqueName="[FT_Entregas].[SLA]" caption="SLA" attribute="1" defaultMemberUniqueName="[FT_Entregas].[SLA].[All]" allUniqueName="[FT_Entregas].[SLA].[All]" dimensionUniqueName="[FT_Entregas]" displayFolder="" count="0" memberValueDatatype="20" unbalanced="0"/>
    <cacheHierarchy uniqueName="[FT_Entregas].[Modulo SLA (dias)]" caption="Modulo SLA (dias)" attribute="1" defaultMemberUniqueName="[FT_Entregas].[Modulo SLA (dias)].[All]" allUniqueName="[FT_Entregas].[Modulo SLA (dias)].[All]" dimensionUniqueName="[FT_Entregas]" displayFolder="" count="0" memberValueDatatype="20" unbalanced="0"/>
    <cacheHierarchy uniqueName="[FT_Entregas].[Subtotal]" caption="Subtotal" attribute="1" defaultMemberUniqueName="[FT_Entregas].[Subtotal].[All]" allUniqueName="[FT_Entregas].[Subtotal].[All]" dimensionUniqueName="[FT_Entregas]" displayFolder="" count="0" memberValueDatatype="6" unbalanced="0"/>
    <cacheHierarchy uniqueName="[FT_Estoque].[ID Produto]" caption="ID Produto" attribute="1" defaultMemberUniqueName="[FT_Estoque].[ID Produto].[All]" allUniqueName="[FT_Estoque].[ID Produto].[All]" dimensionUniqueName="[FT_Estoque]" displayFolder="" count="0" memberValueDatatype="20" unbalanced="0"/>
    <cacheHierarchy uniqueName="[FT_Estoque].[Data atualização]" caption="Data atualização" attribute="1" time="1" defaultMemberUniqueName="[FT_Estoque].[Data atualização].[All]" allUniqueName="[FT_Estoque].[Data atualização].[All]" dimensionUniqueName="[FT_Estoque]" displayFolder="" count="0" memberValueDatatype="7" unbalanced="0"/>
    <cacheHierarchy uniqueName="[FT_Estoque].[Quantidade]" caption="Quantidade" attribute="1" defaultMemberUniqueName="[FT_Estoque].[Quantidade].[All]" allUniqueName="[FT_Estoque].[Quantidade].[All]" dimensionUniqueName="[FT_Estoque]" displayFolder="" count="0" memberValueDatatype="20" unbalanced="0"/>
    <cacheHierarchy uniqueName="[QR_Localidade].[ID]" caption="ID" attribute="1" defaultMemberUniqueName="[QR_Localidade].[ID].[All]" allUniqueName="[QR_Localidade].[ID].[All]" dimensionUniqueName="[QR_Localidade]" displayFolder="" count="0" memberValueDatatype="20" unbalanced="0"/>
    <cacheHierarchy uniqueName="[QR_Localidade].[Lat,Lon]" caption="Lat,Lon" attribute="1" defaultMemberUniqueName="[QR_Localidade].[Lat,Lon].[All]" allUniqueName="[QR_Localidade].[Lat,Lon].[All]" dimensionUniqueName="[QR_Localidade]" displayFolder="" count="0" memberValueDatatype="130" unbalanced="0"/>
    <cacheHierarchy uniqueName="[QR_Localidade].[UF da entrega]" caption="UF da entrega" attribute="1" defaultMemberUniqueName="[QR_Localidade].[UF da entrega].[All]" allUniqueName="[QR_Localidade].[UF da entrega].[All]" dimensionUniqueName="[QR_Localidade]" displayFolder="" count="0" memberValueDatatype="130" unbalanced="0"/>
    <cacheHierarchy uniqueName="[QR_Localidade].[Estado]" caption="Estado" attribute="1" defaultMemberUniqueName="[QR_Localidade].[Estado].[All]" allUniqueName="[QR_Localidade].[Estado].[All]" dimensionUniqueName="[QR_Localidade]" displayFolder="" count="0" memberValueDatatype="130" unbalanced="0"/>
    <cacheHierarchy uniqueName="[QR_Localidade].[Região]" caption="Região" attribute="1" defaultMemberUniqueName="[QR_Localidade].[Região].[All]" allUniqueName="[QR_Localidade].[Região].[All]" dimensionUniqueName="[QR_Localidade]" displayFolder="" count="0" memberValueDatatype="130" unbalanced="0"/>
    <cacheHierarchy uniqueName="[Measures].[S2D - Q1]" caption="S2D - Q1" measure="1" displayFolder="" measureGroup="FT_Entregas" count="0"/>
    <cacheHierarchy uniqueName="[Measures].[S2D - Q3]" caption="S2D - Q3" measure="1" displayFolder="" measureGroup="FT_Entregas" count="0"/>
    <cacheHierarchy uniqueName="[Measures].[S2D - IQ]" caption="S2D - IQ" measure="1" displayFolder="" measureGroup="FT_Entregas" count="0"/>
    <cacheHierarchy uniqueName="[Measures].[S2D - Max Boxplot]" caption="S2D - Max Boxplot" measure="1" displayFolder="" measureGroup="FT_Entregas" count="0"/>
    <cacheHierarchy uniqueName="[Measures].[S2D - Min Boxplot]" caption="S2D - Min Boxplot" measure="1" displayFolder="" measureGroup="FT_Entregas" count="0"/>
    <cacheHierarchy uniqueName="[Measures].[S2D - Mediana]" caption="S2D - Mediana" measure="1" displayFolder="" measureGroup="FT_Entregas" count="0"/>
    <cacheHierarchy uniqueName="[Measures].[S2D - Max Outliers]" caption="S2D - Max Outliers" measure="1" displayFolder="" measureGroup="FT_Entregas" count="0"/>
    <cacheHierarchy uniqueName="[Measures].[S2D - Min Outliers]" caption="S2D - Min Outliers" measure="1" displayFolder="" measureGroup="FT_Entregas" count="0"/>
    <cacheHierarchy uniqueName="[Measures].[SLA - Q1]" caption="SLA - Q1" measure="1" displayFolder="" measureGroup="FT_Entregas" count="0"/>
    <cacheHierarchy uniqueName="[Measures].[SLA - Q3]" caption="SLA - Q3" measure="1" displayFolder="" measureGroup="FT_Entregas" count="0"/>
    <cacheHierarchy uniqueName="[Measures].[SLA - Mediana]" caption="SLA - Mediana" measure="1" displayFolder="" measureGroup="FT_Entregas" count="0"/>
    <cacheHierarchy uniqueName="[Measures].[SLA - Max Boxplot]" caption="SLA - Max Boxplot" measure="1" displayFolder="" measureGroup="FT_Entregas" count="0"/>
    <cacheHierarchy uniqueName="[Measures].[SLA - IQ]" caption="SLA - IQ" measure="1" displayFolder="" measureGroup="FT_Entregas" count="0"/>
    <cacheHierarchy uniqueName="[Measures].[SLA - Min Boxplot]" caption="SLA - Min Boxplot" measure="1" displayFolder="" measureGroup="FT_Entregas" count="0"/>
    <cacheHierarchy uniqueName="[Measures].[SLA - Max Outliers]" caption="SLA - Max Outliers" measure="1" displayFolder="" measureGroup="FT_Entregas" count="0"/>
    <cacheHierarchy uniqueName="[Measures].[SLA - Min Outliers]" caption="SLA - Min Outliers" measure="1" displayFolder="" measureGroup="FT_Entregas" count="0"/>
    <cacheHierarchy uniqueName="[Measures].[__XL_Count QR_Localidade]" caption="__XL_Count QR_Localidade" measure="1" displayFolder="" measureGroup="QR_Localidade" count="0" hidden="1"/>
    <cacheHierarchy uniqueName="[Measures].[__XL_Count DIM_Localidade]" caption="__XL_Count DIM_Localidade" measure="1" displayFolder="" measureGroup="DIM_Localidade" count="0" hidden="1"/>
    <cacheHierarchy uniqueName="[Measures].[__XL_Count DIM_Veiculo]" caption="__XL_Count DIM_Veiculo" measure="1" displayFolder="" measureGroup="DIM_Veiculo" count="0" hidden="1"/>
    <cacheHierarchy uniqueName="[Measures].[__XL_Count DIM_Produto]" caption="__XL_Count DIM_Produto" measure="1" displayFolder="" measureGroup="DIM_Produto" count="0" hidden="1"/>
    <cacheHierarchy uniqueName="[Measures].[__XL_Count DIM_Status_Entrega]" caption="__XL_Count DIM_Status_Entrega" measure="1" displayFolder="" measureGroup="DIM_Status_Entrega" count="0" hidden="1"/>
    <cacheHierarchy uniqueName="[Measures].[__XL_Count DIM_Data_Entrega]" caption="__XL_Count DIM_Data_Entrega" measure="1" displayFolder="" measureGroup="DIM_Data_Entrega" count="0" hidden="1"/>
    <cacheHierarchy uniqueName="[Measures].[__XL_Count FT_Entregas]" caption="__XL_Count FT_Entregas" measure="1" displayFolder="" measureGroup="FT_Entregas" count="0" hidden="1"/>
    <cacheHierarchy uniqueName="[Measures].[__XL_Count Calendar]" caption="__XL_Count Calendar" measure="1" displayFolder="" measureGroup="Calendar" count="0" hidden="1"/>
    <cacheHierarchy uniqueName="[Measures].[__XL_Count FT_Estoque]" caption="__XL_Count FT_Estoque" measure="1" displayFolder="" measureGroup="FT_Estoque" count="0" hidden="1"/>
    <cacheHierarchy uniqueName="[Measures].[__No measures defined]" caption="__No measures defined" measure="1" displayFolder="" count="0" hidden="1"/>
    <cacheHierarchy uniqueName="[Measures].[Sum of ID]" caption="Sum of ID" measure="1" displayFolder="" measureGroup="FT_Entregas" count="0" hidden="1">
      <extLst>
        <ext xmlns:x15="http://schemas.microsoft.com/office/spreadsheetml/2010/11/main" uri="{B97F6D7D-B522-45F9-BDA1-12C45D357490}">
          <x15:cacheHierarchy aggregatedColumn="30"/>
        </ext>
      </extLst>
    </cacheHierarchy>
    <cacheHierarchy uniqueName="[Measures].[Count of ID]" caption="Count of ID" measure="1" displayFolder="" measureGroup="FT_Entregas" count="0" hidden="1">
      <extLst>
        <ext xmlns:x15="http://schemas.microsoft.com/office/spreadsheetml/2010/11/main" uri="{B97F6D7D-B522-45F9-BDA1-12C45D357490}">
          <x15:cacheHierarchy aggregatedColumn="30"/>
        </ext>
      </extLst>
    </cacheHierarchy>
    <cacheHierarchy uniqueName="[Measures].[Sum of S2D (dias)]" caption="Sum of S2D (dias)" measure="1" displayFolder="" measureGroup="FT_Entregas" count="0" hidden="1">
      <extLst>
        <ext xmlns:x15="http://schemas.microsoft.com/office/spreadsheetml/2010/11/main" uri="{B97F6D7D-B522-45F9-BDA1-12C45D357490}">
          <x15:cacheHierarchy aggregatedColumn="38"/>
        </ext>
      </extLst>
    </cacheHierarchy>
    <cacheHierarchy uniqueName="[Measures].[Count of Status]" caption="Count of Status" measure="1" displayFolder="" measureGroup="DIM_Veiculo" count="0" hidden="1">
      <extLst>
        <ext xmlns:x15="http://schemas.microsoft.com/office/spreadsheetml/2010/11/main" uri="{B97F6D7D-B522-45F9-BDA1-12C45D357490}">
          <x15:cacheHierarchy aggregatedColumn="29"/>
        </ext>
      </extLst>
    </cacheHierarchy>
    <cacheHierarchy uniqueName="[Measures].[Sum of ID Status]" caption="Sum of ID Status" measure="1" displayFolder="" measureGroup="FT_Entregas" count="0" hidden="1">
      <extLst>
        <ext xmlns:x15="http://schemas.microsoft.com/office/spreadsheetml/2010/11/main" uri="{B97F6D7D-B522-45F9-BDA1-12C45D357490}">
          <x15:cacheHierarchy aggregatedColumn="34"/>
        </ext>
      </extLst>
    </cacheHierarchy>
    <cacheHierarchy uniqueName="[Measures].[Count of Quantidade]" caption="Count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ax of Quantidade]" caption="Max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Sum of Quantidade]" caption="Sum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Average of Quantidade]" caption="Average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in of Quantidade]" caption="Min of Quantidade" measure="1" displayFolder="" measureGroup="FT_Estoque" count="0" hidden="1">
      <extLst>
        <ext xmlns:x15="http://schemas.microsoft.com/office/spreadsheetml/2010/11/main" uri="{B97F6D7D-B522-45F9-BDA1-12C45D357490}">
          <x15:cacheHierarchy aggregatedColumn="44"/>
        </ext>
      </extLst>
    </cacheHierarchy>
  </cacheHierarchies>
  <kpis count="0"/>
  <extLst>
    <ext xmlns:x14="http://schemas.microsoft.com/office/spreadsheetml/2009/9/main" uri="{725AE2AE-9491-48be-B2B4-4EB974FC3084}">
      <x14:pivotCacheDefinition slicerData="1" pivotCacheId="1347475919"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rml" refreshedDate="46050.535413194448" createdVersion="3" refreshedVersion="8" minRefreshableVersion="3" recordCount="0" supportSubquery="1" supportAdvancedDrill="1" xr:uid="{334439B5-F486-4086-BBA2-1C994DACF5B1}">
  <cacheSource type="external" connectionId="22">
    <extLst>
      <ext xmlns:x14="http://schemas.microsoft.com/office/spreadsheetml/2009/9/main" uri="{F057638F-6D5F-4e77-A914-E7F072B9BCA8}">
        <x14:sourceConnection name="ThisWorkbookDataModel"/>
      </ext>
    </extLst>
  </cacheSource>
  <cacheFields count="0"/>
  <cacheHierarchies count="8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DIM_Data_Entrega].[Data de entrega]" caption="Data de entrega" attribute="1" time="1" defaultMemberUniqueName="[DIM_Data_Entrega].[Data de entrega].[All]" allUniqueName="[DIM_Data_Entrega].[Data de entrega].[All]" dimensionUniqueName="[DIM_Data_Entrega]" displayFolder="" count="0" memberValueDatatype="7" unbalanced="0"/>
    <cacheHierarchy uniqueName="[DIM_Data_Entrega].[Data]" caption="Data" attribute="1" defaultMemberUniqueName="[DIM_Data_Entrega].[Data].[All]" allUniqueName="[DIM_Data_Entrega].[Data].[All]" dimensionUniqueName="[DIM_Data_Entrega]" displayFolder="" count="0" memberValueDatatype="130" unbalanced="0"/>
    <cacheHierarchy uniqueName="[DIM_Data_Entrega].[Ano]" caption="Ano" attribute="1" defaultMemberUniqueName="[DIM_Data_Entrega].[Ano].[All]" allUniqueName="[DIM_Data_Entrega].[Ano].[All]" dimensionUniqueName="[DIM_Data_Entrega]" displayFolder="" count="0" memberValueDatatype="130" unbalanced="0"/>
    <cacheHierarchy uniqueName="[DIM_Data_Entrega].[Mes]" caption="Mes" attribute="1" defaultMemberUniqueName="[DIM_Data_Entrega].[Mes].[All]" allUniqueName="[DIM_Data_Entrega].[Mes].[All]" dimensionUniqueName="[DIM_Data_Entrega]" displayFolder="" count="0" memberValueDatatype="130" unbalanced="0"/>
    <cacheHierarchy uniqueName="[DIM_Data_Entrega].[Nome Mes]" caption="Nome Mes" attribute="1" defaultMemberUniqueName="[DIM_Data_Entrega].[Nome Mes].[All]" allUniqueName="[DIM_Data_Entrega].[Nome Mes].[All]" dimensionUniqueName="[DIM_Data_Entrega]" displayFolder="" count="0" memberValueDatatype="130" unbalanced="0"/>
    <cacheHierarchy uniqueName="[DIM_Data_Entrega].[Trimestre]" caption="Trimestre" attribute="1" defaultMemberUniqueName="[DIM_Data_Entrega].[Trimestre].[All]" allUniqueName="[DIM_Data_Entrega].[Trimestre].[All]" dimensionUniqueName="[DIM_Data_Entrega]" displayFolder="" count="0" memberValueDatatype="130" unbalanced="0"/>
    <cacheHierarchy uniqueName="[DIM_Localidade].[ID]" caption="ID" attribute="1" defaultMemberUniqueName="[DIM_Localidade].[ID].[All]" allUniqueName="[DIM_Localidade].[ID].[All]" dimensionUniqueName="[DIM_Localidade]" displayFolder="" count="0" memberValueDatatype="20" unbalanced="0"/>
    <cacheHierarchy uniqueName="[DIM_Localidade].[Lat]" caption="Lat" attribute="1" defaultMemberUniqueName="[DIM_Localidade].[Lat].[All]" allUniqueName="[DIM_Localidade].[Lat].[All]" dimensionUniqueName="[DIM_Localidade]" displayFolder="" count="0" memberValueDatatype="5" unbalanced="0"/>
    <cacheHierarchy uniqueName="[DIM_Localidade].[Lon]" caption="Lon" attribute="1" defaultMemberUniqueName="[DIM_Localidade].[Lon].[All]" allUniqueName="[DIM_Localidade].[Lon].[All]" dimensionUniqueName="[DIM_Localidade]" displayFolder="" count="0" memberValueDatatype="5" unbalanced="0"/>
    <cacheHierarchy uniqueName="[DIM_Localidade].[UF da entrega]" caption="UF da entrega" attribute="1" defaultMemberUniqueName="[DIM_Localidade].[UF da entrega].[All]" allUniqueName="[DIM_Localidade].[UF da entrega].[All]" dimensionUniqueName="[DIM_Localidade]" displayFolder="" count="0" memberValueDatatype="130" unbalanced="0"/>
    <cacheHierarchy uniqueName="[DIM_Localidade].[Estado]" caption="Estado" attribute="1" defaultMemberUniqueName="[DIM_Localidade].[Estado].[All]" allUniqueName="[DIM_Localidade].[Estado].[All]" dimensionUniqueName="[DIM_Localidade]" displayFolder="" count="0" memberValueDatatype="130" unbalanced="0"/>
    <cacheHierarchy uniqueName="[DIM_Localidade].[Região]" caption="Região" attribute="1" defaultMemberUniqueName="[DIM_Localidade].[Região].[All]" allUniqueName="[DIM_Localidade].[Região].[All]" dimensionUniqueName="[DIM_Localidade]" displayFolder="" count="0" memberValueDatatype="130" unbalanced="0"/>
    <cacheHierarchy uniqueName="[DIM_Produto].[ID]" caption="ID" attribute="1" defaultMemberUniqueName="[DIM_Produto].[ID].[All]" allUniqueName="[DIM_Produto].[ID].[All]" dimensionUniqueName="[DIM_Produto]" displayFolder="" count="0" memberValueDatatype="20" unbalanced="0"/>
    <cacheHierarchy uniqueName="[DIM_Produto].[Produto]" caption="Produto" attribute="1" defaultMemberUniqueName="[DIM_Produto].[Produto].[All]" allUniqueName="[DIM_Produto].[Produto].[All]" dimensionUniqueName="[DIM_Produto]" displayFolder="" count="0" memberValueDatatype="130" unbalanced="0"/>
    <cacheHierarchy uniqueName="[DIM_Produto].[preço]" caption="preço" attribute="1" defaultMemberUniqueName="[DIM_Produto].[preço].[All]" allUniqueName="[DIM_Produto].[preço].[All]" dimensionUniqueName="[DIM_Produto]" displayFolder="" count="0" memberValueDatatype="6" unbalanced="0"/>
    <cacheHierarchy uniqueName="[DIM_Status_Entrega].[ID]" caption="ID" attribute="1" defaultMemberUniqueName="[DIM_Status_Entrega].[ID].[All]" allUniqueName="[DIM_Status_Entrega].[ID].[All]" dimensionUniqueName="[DIM_Status_Entrega]" displayFolder="" count="0" memberValueDatatype="20" unbalanced="0"/>
    <cacheHierarchy uniqueName="[DIM_Status_Entrega].[Categoria]" caption="Categoria" attribute="1" defaultMemberUniqueName="[DIM_Status_Entrega].[Categoria].[All]" allUniqueName="[DIM_Status_Entrega].[Categoria].[All]" dimensionUniqueName="[DIM_Status_Entrega]" displayFolder="" count="0" memberValueDatatype="130" unbalanced="0"/>
    <cacheHierarchy uniqueName="[DIM_Veiculo].[ID]" caption="ID" attribute="1" defaultMemberUniqueName="[DIM_Veiculo].[ID].[All]" allUniqueName="[DIM_Veiculo].[ID].[All]" dimensionUniqueName="[DIM_Veiculo]" displayFolder="" count="0" memberValueDatatype="20" unbalanced="0"/>
    <cacheHierarchy uniqueName="[DIM_Veiculo].[Codigo]" caption="Codigo" attribute="1" defaultMemberUniqueName="[DIM_Veiculo].[Codigo].[All]" allUniqueName="[DIM_Veiculo].[Codigo].[All]" dimensionUniqueName="[DIM_Veiculo]" displayFolder="" count="0" memberValueDatatype="130" unbalanced="0"/>
    <cacheHierarchy uniqueName="[DIM_Veiculo].[Tipo]" caption="Tipo" attribute="1" defaultMemberUniqueName="[DIM_Veiculo].[Tipo].[All]" allUniqueName="[DIM_Veiculo].[Tipo].[All]" dimensionUniqueName="[DIM_Veiculo]" displayFolder="" count="0" memberValueDatatype="130" unbalanced="0"/>
    <cacheHierarchy uniqueName="[DIM_Veiculo].[Status]" caption="Status" attribute="1" defaultMemberUniqueName="[DIM_Veiculo].[Status].[All]" allUniqueName="[DIM_Veiculo].[Status].[All]" dimensionUniqueName="[DIM_Veiculo]" displayFolder="" count="0" memberValueDatatype="130" unbalanced="0"/>
    <cacheHierarchy uniqueName="[FT_Entregas].[ID]" caption="ID" attribute="1" defaultMemberUniqueName="[FT_Entregas].[ID].[All]" allUniqueName="[FT_Entregas].[ID].[All]" dimensionUniqueName="[FT_Entregas]" displayFolder="" count="0" memberValueDatatype="20" unbalanced="0"/>
    <cacheHierarchy uniqueName="[FT_Entregas].[ID Produto]" caption="ID Produto" attribute="1" defaultMemberUniqueName="[FT_Entregas].[ID Produto].[All]" allUniqueName="[FT_Entregas].[ID Produto].[All]" dimensionUniqueName="[FT_Entregas]" displayFolder="" count="0" memberValueDatatype="20" unbalanced="0"/>
    <cacheHierarchy uniqueName="[FT_Entregas].[ID Veículo]" caption="ID Veículo" attribute="1" defaultMemberUniqueName="[FT_Entregas].[ID Veículo].[All]" allUniqueName="[FT_Entregas].[ID Veículo].[All]" dimensionUniqueName="[FT_Entregas]" displayFolder="" count="0" memberValueDatatype="20" unbalanced="0"/>
    <cacheHierarchy uniqueName="[FT_Entregas].[ID Localidade]" caption="ID Localidade" attribute="1" defaultMemberUniqueName="[FT_Entregas].[ID Localidade].[All]" allUniqueName="[FT_Entregas].[ID Localidade].[All]" dimensionUniqueName="[FT_Entregas]" displayFolder="" count="0" memberValueDatatype="20" unbalanced="0"/>
    <cacheHierarchy uniqueName="[FT_Entregas].[ID Status]" caption="ID Status" attribute="1" defaultMemberUniqueName="[FT_Entregas].[ID Status].[All]" allUniqueName="[FT_Entregas].[ID Status].[All]" dimensionUniqueName="[FT_Entregas]" displayFolder="" count="0" memberValueDatatype="20" unbalanced="0"/>
    <cacheHierarchy uniqueName="[FT_Entregas].[Quantidade Comprada]" caption="Quantidade Comprada" attribute="1" defaultMemberUniqueName="[FT_Entregas].[Quantidade Comprada].[All]" allUniqueName="[FT_Entregas].[Quantidade Comprada].[All]" dimensionUniqueName="[FT_Entregas]" displayFolder="" count="0" memberValueDatatype="20" unbalanced="0"/>
    <cacheHierarchy uniqueName="[FT_Entregas].[Data de entrega]" caption="Data de entrega" attribute="1" time="1" defaultMemberUniqueName="[FT_Entregas].[Data de entrega].[All]" allUniqueName="[FT_Entregas].[Data de entrega].[All]" dimensionUniqueName="[FT_Entregas]" displayFolder="" count="2" memberValueDatatype="7" unbalanced="0"/>
    <cacheHierarchy uniqueName="[FT_Entregas].[PTL (dias)]" caption="PTL (dias)" attribute="1" defaultMemberUniqueName="[FT_Entregas].[PTL (dias)].[All]" allUniqueName="[FT_Entregas].[PTL (dias)].[All]" dimensionUniqueName="[FT_Entregas]" displayFolder="" count="0" memberValueDatatype="20" unbalanced="0"/>
    <cacheHierarchy uniqueName="[FT_Entregas].[S2D (dias)]" caption="S2D (dias)" attribute="1" defaultMemberUniqueName="[FT_Entregas].[S2D (dias)].[All]" allUniqueName="[FT_Entregas].[S2D (dias)].[All]" dimensionUniqueName="[FT_Entregas]" displayFolder="" count="0" memberValueDatatype="20" unbalanced="0"/>
    <cacheHierarchy uniqueName="[FT_Entregas].[SLA]" caption="SLA" attribute="1" defaultMemberUniqueName="[FT_Entregas].[SLA].[All]" allUniqueName="[FT_Entregas].[SLA].[All]" dimensionUniqueName="[FT_Entregas]" displayFolder="" count="0" memberValueDatatype="20" unbalanced="0"/>
    <cacheHierarchy uniqueName="[FT_Entregas].[Modulo SLA (dias)]" caption="Modulo SLA (dias)" attribute="1" defaultMemberUniqueName="[FT_Entregas].[Modulo SLA (dias)].[All]" allUniqueName="[FT_Entregas].[Modulo SLA (dias)].[All]" dimensionUniqueName="[FT_Entregas]" displayFolder="" count="0" memberValueDatatype="20" unbalanced="0"/>
    <cacheHierarchy uniqueName="[FT_Entregas].[Subtotal]" caption="Subtotal" attribute="1" defaultMemberUniqueName="[FT_Entregas].[Subtotal].[All]" allUniqueName="[FT_Entregas].[Subtotal].[All]" dimensionUniqueName="[FT_Entregas]" displayFolder="" count="0" memberValueDatatype="6" unbalanced="0"/>
    <cacheHierarchy uniqueName="[FT_Estoque].[ID Produto]" caption="ID Produto" attribute="1" defaultMemberUniqueName="[FT_Estoque].[ID Produto].[All]" allUniqueName="[FT_Estoque].[ID Produto].[All]" dimensionUniqueName="[FT_Estoque]" displayFolder="" count="0" memberValueDatatype="20" unbalanced="0"/>
    <cacheHierarchy uniqueName="[FT_Estoque].[Data atualização]" caption="Data atualização" attribute="1" time="1" defaultMemberUniqueName="[FT_Estoque].[Data atualização].[All]" allUniqueName="[FT_Estoque].[Data atualização].[All]" dimensionUniqueName="[FT_Estoque]" displayFolder="" count="0" memberValueDatatype="7" unbalanced="0"/>
    <cacheHierarchy uniqueName="[FT_Estoque].[Quantidade]" caption="Quantidade" attribute="1" defaultMemberUniqueName="[FT_Estoque].[Quantidade].[All]" allUniqueName="[FT_Estoque].[Quantidade].[All]" dimensionUniqueName="[FT_Estoque]" displayFolder="" count="0" memberValueDatatype="20" unbalanced="0"/>
    <cacheHierarchy uniqueName="[QR_Localidade].[ID]" caption="ID" attribute="1" defaultMemberUniqueName="[QR_Localidade].[ID].[All]" allUniqueName="[QR_Localidade].[ID].[All]" dimensionUniqueName="[QR_Localidade]" displayFolder="" count="0" memberValueDatatype="20" unbalanced="0"/>
    <cacheHierarchy uniqueName="[QR_Localidade].[Lat,Lon]" caption="Lat,Lon" attribute="1" defaultMemberUniqueName="[QR_Localidade].[Lat,Lon].[All]" allUniqueName="[QR_Localidade].[Lat,Lon].[All]" dimensionUniqueName="[QR_Localidade]" displayFolder="" count="0" memberValueDatatype="130" unbalanced="0"/>
    <cacheHierarchy uniqueName="[QR_Localidade].[UF da entrega]" caption="UF da entrega" attribute="1" defaultMemberUniqueName="[QR_Localidade].[UF da entrega].[All]" allUniqueName="[QR_Localidade].[UF da entrega].[All]" dimensionUniqueName="[QR_Localidade]" displayFolder="" count="0" memberValueDatatype="130" unbalanced="0"/>
    <cacheHierarchy uniqueName="[QR_Localidade].[Estado]" caption="Estado" attribute="1" defaultMemberUniqueName="[QR_Localidade].[Estado].[All]" allUniqueName="[QR_Localidade].[Estado].[All]" dimensionUniqueName="[QR_Localidade]" displayFolder="" count="0" memberValueDatatype="130" unbalanced="0"/>
    <cacheHierarchy uniqueName="[QR_Localidade].[Região]" caption="Região" attribute="1" defaultMemberUniqueName="[QR_Localidade].[Região].[All]" allUniqueName="[QR_Localidade].[Região].[All]" dimensionUniqueName="[QR_Localidade]" displayFolder="" count="0" memberValueDatatype="130" unbalanced="0"/>
    <cacheHierarchy uniqueName="[Measures].[S2D - Q1]" caption="S2D - Q1" measure="1" displayFolder="" measureGroup="FT_Entregas" count="0"/>
    <cacheHierarchy uniqueName="[Measures].[S2D - Q3]" caption="S2D - Q3" measure="1" displayFolder="" measureGroup="FT_Entregas" count="0"/>
    <cacheHierarchy uniqueName="[Measures].[S2D - IQ]" caption="S2D - IQ" measure="1" displayFolder="" measureGroup="FT_Entregas" count="0"/>
    <cacheHierarchy uniqueName="[Measures].[S2D - Max Boxplot]" caption="S2D - Max Boxplot" measure="1" displayFolder="" measureGroup="FT_Entregas" count="0"/>
    <cacheHierarchy uniqueName="[Measures].[S2D - Min Boxplot]" caption="S2D - Min Boxplot" measure="1" displayFolder="" measureGroup="FT_Entregas" count="0"/>
    <cacheHierarchy uniqueName="[Measures].[S2D - Mediana]" caption="S2D - Mediana" measure="1" displayFolder="" measureGroup="FT_Entregas" count="0"/>
    <cacheHierarchy uniqueName="[Measures].[S2D - Max Outliers]" caption="S2D - Max Outliers" measure="1" displayFolder="" measureGroup="FT_Entregas" count="0"/>
    <cacheHierarchy uniqueName="[Measures].[S2D - Min Outliers]" caption="S2D - Min Outliers" measure="1" displayFolder="" measureGroup="FT_Entregas" count="0"/>
    <cacheHierarchy uniqueName="[Measures].[SLA - Q1]" caption="SLA - Q1" measure="1" displayFolder="" measureGroup="FT_Entregas" count="0"/>
    <cacheHierarchy uniqueName="[Measures].[SLA - Q3]" caption="SLA - Q3" measure="1" displayFolder="" measureGroup="FT_Entregas" count="0"/>
    <cacheHierarchy uniqueName="[Measures].[SLA - Mediana]" caption="SLA - Mediana" measure="1" displayFolder="" measureGroup="FT_Entregas" count="0"/>
    <cacheHierarchy uniqueName="[Measures].[SLA - Max Boxplot]" caption="SLA - Max Boxplot" measure="1" displayFolder="" measureGroup="FT_Entregas" count="0"/>
    <cacheHierarchy uniqueName="[Measures].[SLA - IQ]" caption="SLA - IQ" measure="1" displayFolder="" measureGroup="FT_Entregas" count="0"/>
    <cacheHierarchy uniqueName="[Measures].[SLA - Min Boxplot]" caption="SLA - Min Boxplot" measure="1" displayFolder="" measureGroup="FT_Entregas" count="0"/>
    <cacheHierarchy uniqueName="[Measures].[SLA - Max Outliers]" caption="SLA - Max Outliers" measure="1" displayFolder="" measureGroup="FT_Entregas" count="0"/>
    <cacheHierarchy uniqueName="[Measures].[SLA - Min Outliers]" caption="SLA - Min Outliers" measure="1" displayFolder="" measureGroup="FT_Entregas" count="0"/>
    <cacheHierarchy uniqueName="[Measures].[__XL_Count QR_Localidade]" caption="__XL_Count QR_Localidade" measure="1" displayFolder="" measureGroup="QR_Localidade" count="0" hidden="1"/>
    <cacheHierarchy uniqueName="[Measures].[__XL_Count DIM_Localidade]" caption="__XL_Count DIM_Localidade" measure="1" displayFolder="" measureGroup="DIM_Localidade" count="0" hidden="1"/>
    <cacheHierarchy uniqueName="[Measures].[__XL_Count DIM_Veiculo]" caption="__XL_Count DIM_Veiculo" measure="1" displayFolder="" measureGroup="DIM_Veiculo" count="0" hidden="1"/>
    <cacheHierarchy uniqueName="[Measures].[__XL_Count DIM_Produto]" caption="__XL_Count DIM_Produto" measure="1" displayFolder="" measureGroup="DIM_Produto" count="0" hidden="1"/>
    <cacheHierarchy uniqueName="[Measures].[__XL_Count DIM_Status_Entrega]" caption="__XL_Count DIM_Status_Entrega" measure="1" displayFolder="" measureGroup="DIM_Status_Entrega" count="0" hidden="1"/>
    <cacheHierarchy uniqueName="[Measures].[__XL_Count DIM_Data_Entrega]" caption="__XL_Count DIM_Data_Entrega" measure="1" displayFolder="" measureGroup="DIM_Data_Entrega" count="0" hidden="1"/>
    <cacheHierarchy uniqueName="[Measures].[__XL_Count FT_Entregas]" caption="__XL_Count FT_Entregas" measure="1" displayFolder="" measureGroup="FT_Entregas" count="0" hidden="1"/>
    <cacheHierarchy uniqueName="[Measures].[__XL_Count Calendar]" caption="__XL_Count Calendar" measure="1" displayFolder="" measureGroup="Calendar" count="0" hidden="1"/>
    <cacheHierarchy uniqueName="[Measures].[__XL_Count FT_Estoque]" caption="__XL_Count FT_Estoque" measure="1" displayFolder="" measureGroup="FT_Estoque" count="0" hidden="1"/>
    <cacheHierarchy uniqueName="[Measures].[__No measures defined]" caption="__No measures defined" measure="1" displayFolder="" count="0" hidden="1"/>
    <cacheHierarchy uniqueName="[Measures].[Sum of ID]" caption="Sum of ID" measure="1" displayFolder="" measureGroup="FT_Entregas" count="0" hidden="1">
      <extLst>
        <ext xmlns:x15="http://schemas.microsoft.com/office/spreadsheetml/2010/11/main" uri="{B97F6D7D-B522-45F9-BDA1-12C45D357490}">
          <x15:cacheHierarchy aggregatedColumn="30"/>
        </ext>
      </extLst>
    </cacheHierarchy>
    <cacheHierarchy uniqueName="[Measures].[Count of ID]" caption="Count of ID" measure="1" displayFolder="" measureGroup="FT_Entregas" count="0" hidden="1">
      <extLst>
        <ext xmlns:x15="http://schemas.microsoft.com/office/spreadsheetml/2010/11/main" uri="{B97F6D7D-B522-45F9-BDA1-12C45D357490}">
          <x15:cacheHierarchy aggregatedColumn="30"/>
        </ext>
      </extLst>
    </cacheHierarchy>
    <cacheHierarchy uniqueName="[Measures].[Sum of S2D (dias)]" caption="Sum of S2D (dias)" measure="1" displayFolder="" measureGroup="FT_Entregas" count="0" hidden="1">
      <extLst>
        <ext xmlns:x15="http://schemas.microsoft.com/office/spreadsheetml/2010/11/main" uri="{B97F6D7D-B522-45F9-BDA1-12C45D357490}">
          <x15:cacheHierarchy aggregatedColumn="38"/>
        </ext>
      </extLst>
    </cacheHierarchy>
    <cacheHierarchy uniqueName="[Measures].[Count of Status]" caption="Count of Status" measure="1" displayFolder="" measureGroup="DIM_Veiculo" count="0" hidden="1">
      <extLst>
        <ext xmlns:x15="http://schemas.microsoft.com/office/spreadsheetml/2010/11/main" uri="{B97F6D7D-B522-45F9-BDA1-12C45D357490}">
          <x15:cacheHierarchy aggregatedColumn="29"/>
        </ext>
      </extLst>
    </cacheHierarchy>
    <cacheHierarchy uniqueName="[Measures].[Sum of ID Status]" caption="Sum of ID Status" measure="1" displayFolder="" measureGroup="FT_Entregas" count="0" hidden="1">
      <extLst>
        <ext xmlns:x15="http://schemas.microsoft.com/office/spreadsheetml/2010/11/main" uri="{B97F6D7D-B522-45F9-BDA1-12C45D357490}">
          <x15:cacheHierarchy aggregatedColumn="34"/>
        </ext>
      </extLst>
    </cacheHierarchy>
    <cacheHierarchy uniqueName="[Measures].[Count of Quantidade]" caption="Count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ax of Quantidade]" caption="Max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Sum of Quantidade]" caption="Sum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Average of Quantidade]" caption="Average of Quantidade" measure="1" displayFolder="" measureGroup="FT_Estoque" count="0" hidden="1">
      <extLst>
        <ext xmlns:x15="http://schemas.microsoft.com/office/spreadsheetml/2010/11/main" uri="{B97F6D7D-B522-45F9-BDA1-12C45D357490}">
          <x15:cacheHierarchy aggregatedColumn="44"/>
        </ext>
      </extLst>
    </cacheHierarchy>
    <cacheHierarchy uniqueName="[Measures].[Min of Quantidade]" caption="Min of Quantidade" measure="1" displayFolder="" measureGroup="FT_Estoque" count="0" hidden="1">
      <extLst>
        <ext xmlns:x15="http://schemas.microsoft.com/office/spreadsheetml/2010/11/main" uri="{B97F6D7D-B522-45F9-BDA1-12C45D357490}">
          <x15:cacheHierarchy aggregatedColumn="44"/>
        </ext>
      </extLst>
    </cacheHierarchy>
  </cacheHierarchies>
  <kpis count="0"/>
  <extLst>
    <ext xmlns:x14="http://schemas.microsoft.com/office/spreadsheetml/2009/9/main" uri="{725AE2AE-9491-48be-B2B4-4EB974FC3084}">
      <x14:pivotCacheDefinition pivotCacheId="120839014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49EBC6C-540E-42A4-A08C-5788B042D1AA}" name="PivotTable1" cacheId="1868" applyNumberFormats="0" applyBorderFormats="0" applyFontFormats="0" applyPatternFormats="0" applyAlignmentFormats="0" applyWidthHeightFormats="1" dataCaption="Values" tag="af2d6209-96c8-497d-bac3-72f7331bb90b" updatedVersion="8" minRefreshableVersion="5" useAutoFormatting="1" subtotalHiddenItems="1" itemPrintTitles="1" createdVersion="5" indent="0" outline="1" outlineData="1" multipleFieldFilters="0" chartFormat="5" rowHeaderCaption="Regiao">
  <location ref="B3:C9"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2">
    <field x="1"/>
    <field x="2"/>
  </rowFields>
  <rowItems count="6">
    <i>
      <x/>
    </i>
    <i r="1">
      <x v="3"/>
    </i>
    <i r="1">
      <x/>
    </i>
    <i r="1">
      <x v="1"/>
    </i>
    <i r="1">
      <x v="2"/>
    </i>
    <i t="grand">
      <x/>
    </i>
  </rowItems>
  <colItems count="1">
    <i/>
  </colItems>
  <dataFields count="1">
    <dataField name="Quantidade de Pedidos" fld="0" subtotal="count" baseField="1" baseItem="0"/>
  </dataFields>
  <chartFormats count="1">
    <chartFormat chart="2" format="2" series="1">
      <pivotArea type="data" outline="0" fieldPosition="0">
        <references count="1">
          <reference field="4294967294" count="1" selected="0">
            <x v="0"/>
          </reference>
        </references>
      </pivotArea>
    </chartFormat>
  </chartFormats>
  <pivotHierarchies count="8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uantidade de Pedido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90" name="[FT_Entregas].[Data de entrega]">
      <autoFilter ref="A1">
        <filterColumn colId="0">
          <customFilters and="1">
            <customFilter operator="greaterThanOrEqual" val="43466"/>
            <customFilter operator="lessThanOrEqual" val="44561"/>
          </customFilters>
        </filterColumn>
      </autoFilter>
      <extLst>
        <ext xmlns:x15="http://schemas.microsoft.com/office/spreadsheetml/2010/11/main" uri="{0605FD5F-26C8-4aeb-8148-2DB25E43C511}">
          <x15:pivotFilter useWholeDay="1"/>
        </ext>
      </extLst>
    </filter>
  </filters>
  <rowHierarchiesUsage count="2">
    <rowHierarchyUsage hierarchyUsage="20"/>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_Entregas]"/>
        <x15:activeTabTopLevelEntity name="[DIM_Localidad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E9CBE2B-1279-4A0E-B8E8-6643BCD76E44}" name="PivotTable2" cacheId="1865" applyNumberFormats="0" applyBorderFormats="0" applyFontFormats="0" applyPatternFormats="0" applyAlignmentFormats="0" applyWidthHeightFormats="1" dataCaption="Values" tag="7ab3040f-e6fa-4dc1-ba6d-db2a2d5070ac" updatedVersion="8" minRefreshableVersion="5" useAutoFormatting="1" subtotalHiddenItems="1" itemPrintTitles="1" createdVersion="5" indent="0" outline="1" outlineData="1" multipleFieldFilters="0" chartFormat="5" rowHeaderCaption="Regiao">
  <location ref="E3:F9" firstHeaderRow="1" firstDataRow="1" firstDataCol="1"/>
  <pivotFields count="4">
    <pivotField dataField="1" subtotalTop="0" showAll="0" defaultSubtotal="0"/>
    <pivotField allDrilled="1" subtotalTop="0" showAll="0" dataSourceSort="1" defaultSubtotal="0" defaultAttributeDrillState="1"/>
    <pivotField axis="axisRow"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6">
    <i>
      <x v="4"/>
    </i>
    <i>
      <x/>
    </i>
    <i>
      <x v="2"/>
    </i>
    <i>
      <x v="1"/>
    </i>
    <i>
      <x v="3"/>
    </i>
    <i t="grand">
      <x/>
    </i>
  </rowItems>
  <colItems count="1">
    <i/>
  </colItems>
  <dataFields count="1">
    <dataField name="Quantidade de Pedidos" fld="0" subtotal="count" baseField="2" baseItem="0"/>
  </dataFields>
  <chartFormats count="1">
    <chartFormat chart="2" format="2" series="1">
      <pivotArea type="data" outline="0" fieldPosition="0">
        <references count="1">
          <reference field="4294967294" count="1" selected="0">
            <x v="0"/>
          </reference>
        </references>
      </pivotArea>
    </chartFormat>
  </chartFormats>
  <pivotHierarchies count="8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a_Entrega].[Trimestre].&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uantidade de Pedido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106" name="[FT_Entregas].[Data de entrega]">
      <autoFilter ref="A1">
        <filterColumn colId="0">
          <customFilters and="1">
            <customFilter operator="greaterThanOrEqual" val="43466"/>
            <customFilter operator="lessThanOrEqual" val="44561"/>
          </customFilters>
        </filterColumn>
      </autoFilter>
      <extLst>
        <ext xmlns:x15="http://schemas.microsoft.com/office/spreadsheetml/2010/11/main" uri="{0605FD5F-26C8-4aeb-8148-2DB25E43C511}">
          <x15:pivotFilter useWholeDay="1"/>
        </ext>
      </extLst>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_Entregas]"/>
        <x15:activeTabTopLevelEntity name="[DIM_Localidad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8E566B8-E8CD-420E-B08F-A8E0541D279B}" name="PivotTable1" cacheId="1880" dataPosition="0" applyNumberFormats="0" applyBorderFormats="0" applyFontFormats="0" applyPatternFormats="0" applyAlignmentFormats="0" applyWidthHeightFormats="1" dataCaption="Estoque" tag="93ebf9ae-c276-4657-9b7b-cd5c7da3e159" updatedVersion="8" minRefreshableVersion="5" useAutoFormatting="1" subtotalHiddenItems="1" itemPrintTitles="1" createdVersion="5" indent="0" outline="1" outlineData="1" multipleFieldFilters="0" chartFormat="19" rowHeaderCaption="Regiao">
  <location ref="B19:E32" firstHeaderRow="0" firstDataRow="1" firstDataCol="1"/>
  <pivotFields count="8">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s>
  <rowFields count="2">
    <field x="6"/>
    <field x="7"/>
  </rowFields>
  <rowItems count="13">
    <i>
      <x/>
    </i>
    <i r="1">
      <x/>
    </i>
    <i r="1">
      <x v="1"/>
    </i>
    <i r="1">
      <x v="2"/>
    </i>
    <i r="1">
      <x v="3"/>
    </i>
    <i>
      <x v="1"/>
    </i>
    <i r="1">
      <x/>
    </i>
    <i r="1">
      <x v="1"/>
    </i>
    <i r="1">
      <x v="2"/>
    </i>
    <i r="1">
      <x v="3"/>
    </i>
    <i>
      <x v="2"/>
    </i>
    <i r="1">
      <x/>
    </i>
    <i t="grand">
      <x/>
    </i>
  </rowItems>
  <colFields count="1">
    <field x="-2"/>
  </colFields>
  <colItems count="3">
    <i>
      <x/>
    </i>
    <i i="1">
      <x v="1"/>
    </i>
    <i i="2">
      <x v="2"/>
    </i>
  </colItems>
  <dataFields count="3">
    <dataField name="Maximo" fld="3" subtotal="max" baseField="0" baseItem="0"/>
    <dataField name="Media" fld="4" subtotal="average" baseField="0" baseItem="0"/>
    <dataField name="Minimo" fld="5" subtotal="min" baseField="0" baseItem="0"/>
  </dataFields>
  <formats count="1">
    <format dxfId="30">
      <pivotArea outline="0" collapsedLevelsAreSubtotals="1" fieldPosition="0">
        <references count="1">
          <reference field="6" count="0" selected="0"/>
        </references>
      </pivotArea>
    </format>
  </formats>
  <chartFormats count="3">
    <chartFormat chart="10" format="6" series="1">
      <pivotArea type="data" outline="0" fieldPosition="0">
        <references count="1">
          <reference field="4294967294" count="1" selected="0">
            <x v="0"/>
          </reference>
        </references>
      </pivotArea>
    </chartFormat>
    <chartFormat chart="10" format="7" series="1">
      <pivotArea type="data" outline="0" fieldPosition="0">
        <references count="1">
          <reference field="4294967294" count="1" selected="0">
            <x v="1"/>
          </reference>
        </references>
      </pivotArea>
    </chartFormat>
    <chartFormat chart="10" format="8" series="1">
      <pivotArea type="data" outline="0" fieldPosition="0">
        <references count="1">
          <reference field="4294967294" count="1" selected="0">
            <x v="2"/>
          </reference>
        </references>
      </pivotArea>
    </chartFormat>
  </chartFormats>
  <pivotHierarchies count="8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a_Entrega].[Trimestre].&amp;[4]"/>
      </members>
    </pivotHierarchy>
    <pivotHierarchy dragToData="1"/>
    <pivotHierarchy dragToData="1"/>
    <pivotHierarchy dragToData="1"/>
    <pivotHierarchy dragToData="1"/>
    <pivotHierarchy dragToData="1"/>
    <pivotHierarchy multipleItemSelectionAllowed="1" dragToData="1">
      <members count="1" level="1">
        <member name="[DIM_Localidade].[Região].&amp;[Centro-Oes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uantidade de Pedidos"/>
    <pivotHierarchy dragToData="1"/>
    <pivotHierarchy dragToData="1"/>
    <pivotHierarchy dragToData="1"/>
    <pivotHierarchy dragToData="1"/>
    <pivotHierarchy dragToData="1" caption="Maximo"/>
    <pivotHierarchy dragToData="1"/>
    <pivotHierarchy dragToData="1" caption="Media"/>
    <pivotHierarchy dragToData="1" caption="Minimo"/>
    <pivotHierarchy dragToData="1"/>
  </pivotHierarchies>
  <pivotTableStyleInfo name="PivotStyleLight16" showRowHeaders="1" showColHeaders="1" showRowStripes="0" showColStripes="0" showLastColumn="1"/>
  <filters count="1">
    <filter fld="0" type="dateBetween" evalOrder="-1" id="106" name="[FT_Entregas].[Data de entrega]">
      <autoFilter ref="A1">
        <filterColumn colId="0">
          <customFilters and="1">
            <customFilter operator="greaterThanOrEqual" val="43466"/>
            <customFilter operator="lessThanOrEqual" val="44561"/>
          </customFilters>
        </filterColumn>
      </autoFilter>
      <extLst>
        <ext xmlns:x15="http://schemas.microsoft.com/office/spreadsheetml/2010/11/main" uri="{0605FD5F-26C8-4aeb-8148-2DB25E43C511}">
          <x15:pivotFilter useWholeDay="1"/>
        </ext>
      </extLst>
    </filter>
  </filters>
  <rowHierarchiesUsage count="2">
    <rowHierarchyUsage hierarchyUsage="2"/>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_Entregas]"/>
        <x15:activeTabTopLevelEntity name="[DIM_Localidade]"/>
        <x15:activeTabTopLevelEntity name="[DIM_Veiculo]"/>
        <x15:activeTabTopLevelEntity name="[DIM_Status_Entrega]"/>
        <x15:activeTabTopLevelEntity name="[FT_Estoque]"/>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23FECA5-CDD6-46EF-B756-EF5F8D9ED416}" name="TBD_Veiculos" cacheId="1671" applyNumberFormats="0" applyBorderFormats="0" applyFontFormats="0" applyPatternFormats="0" applyAlignmentFormats="0" applyWidthHeightFormats="1" dataCaption="Values" tag="43af236a-13d5-400e-a832-d3eb8ce00233" updatedVersion="8" minRefreshableVersion="5" useAutoFormatting="1" itemPrintTitles="1" createdVersion="5" indent="0" outline="1" outlineData="1" multipleFieldFilters="0" chartFormat="3" rowHeaderCaption="Regiao">
  <location ref="B2:E7" firstHeaderRow="1" firstDataRow="2" firstDataCol="1"/>
  <pivotFields count="5">
    <pivotField allDrilled="1" subtotalTop="0" showAll="0" dataSourceSort="1" defaultSubtotal="0" defaultAttributeDrillState="1"/>
    <pivotField allDrilled="1" subtotalTop="0" showAll="0" dataSourceSort="1" defaultSubtotal="0" defaultAttributeDrillState="1"/>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3">
        <item x="0"/>
        <item x="1"/>
        <item x="2"/>
      </items>
    </pivotField>
    <pivotField dataField="1" subtotalTop="0" showAll="0" defaultSubtotal="0"/>
  </pivotFields>
  <rowFields count="1">
    <field x="3"/>
  </rowFields>
  <rowItems count="4">
    <i>
      <x/>
    </i>
    <i>
      <x v="1"/>
    </i>
    <i>
      <x v="2"/>
    </i>
    <i t="grand">
      <x/>
    </i>
  </rowItems>
  <colFields count="1">
    <field x="2"/>
  </colFields>
  <colItems count="3">
    <i>
      <x/>
    </i>
    <i>
      <x v="1"/>
    </i>
    <i t="grand">
      <x/>
    </i>
  </colItems>
  <dataFields count="1">
    <dataField name="Count of Status" fld="4" subtotal="count" baseField="0" baseItem="0"/>
  </dataFields>
  <pivotHierarchies count="8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a_Entrega].[Trimestre].&amp;[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uantidade de Pedido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48" name="[FT_Entregas].[Data de entrega]">
      <autoFilter ref="A1">
        <filterColumn colId="0">
          <customFilters and="1">
            <customFilter operator="greaterThanOrEqual" val="43466"/>
            <customFilter operator="lessThanOrEqual" val="43830"/>
          </customFilters>
        </filterColumn>
      </autoFilter>
      <extLst>
        <ext xmlns:x15="http://schemas.microsoft.com/office/spreadsheetml/2010/11/main" uri="{0605FD5F-26C8-4aeb-8148-2DB25E43C511}">
          <x15:pivotFilter useWholeDay="1"/>
        </ext>
      </extLst>
    </filter>
  </filters>
  <rowHierarchiesUsage count="1">
    <rowHierarchyUsage hierarchyUsage="28"/>
  </rowHierarchiesUsage>
  <colHierarchiesUsage count="1">
    <colHierarchyUsage hierarchyUsage="2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_Entregas]"/>
        <x15:activeTabTopLevelEntity name="[DIM_Localidade]"/>
        <x15:activeTabTopLevelEntity name="[DIM_Veiculo]"/>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DBDDD32-EB36-40DC-9E4C-3B3181351799}" name="TBD_Status_Entrega" cacheId="1877" applyNumberFormats="0" applyBorderFormats="0" applyFontFormats="0" applyPatternFormats="0" applyAlignmentFormats="0" applyWidthHeightFormats="1" dataCaption="Values" tag="e3b77f6e-224a-4881-9389-5950db5c64f5" updatedVersion="8" minRefreshableVersion="5" useAutoFormatting="1" subtotalHiddenItems="1" itemPrintTitles="1" createdVersion="5" indent="0" outline="1" outlineData="1" multipleFieldFilters="0" chartFormat="3" rowHeaderCaption="Regiao">
  <location ref="B10:C14" firstHeaderRow="1" firstDataRow="1" firstDataCol="1"/>
  <pivotFields count="5">
    <pivotField allDrilled="1" subtotalTop="0" showAll="0" dataSourceSort="1" defaultSubtotal="0" defaultAttributeDrillState="1"/>
    <pivotField allDrilled="1" subtotalTop="0" showAll="0" dataSourceSort="1" defaultSubtotal="0" defaultAttributeDrillState="1"/>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dataField="1" subtotalTop="0" showAll="0" defaultSubtotal="0"/>
  </pivotFields>
  <rowFields count="1">
    <field x="2"/>
  </rowFields>
  <rowItems count="4">
    <i>
      <x/>
    </i>
    <i>
      <x v="1"/>
    </i>
    <i>
      <x v="2"/>
    </i>
    <i t="grand">
      <x/>
    </i>
  </rowItems>
  <colItems count="1">
    <i/>
  </colItems>
  <dataFields count="1">
    <dataField name="Count of ID Status" fld="4" subtotal="count" showDataAs="percentOfCol" baseField="2" baseItem="0" numFmtId="10"/>
  </dataFields>
  <pivotHierarchies count="8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a_Entrega].[Trimestre].&amp;[4]"/>
      </members>
    </pivotHierarchy>
    <pivotHierarchy dragToData="1"/>
    <pivotHierarchy dragToData="1"/>
    <pivotHierarchy dragToData="1"/>
    <pivotHierarchy dragToData="1"/>
    <pivotHierarchy dragToData="1"/>
    <pivotHierarchy multipleItemSelectionAllowed="1" dragToData="1">
      <members count="1" level="1">
        <member name="[DIM_Localidade].[Região].&amp;[Centro-Oes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uantidade de Pedidos"/>
    <pivotHierarchy dragToData="1"/>
    <pivotHierarchy dragToData="1"/>
    <pivotHierarchy dragToData="1"/>
    <pivotHierarchy dragToData="1"/>
    <pivotHierarchy dragToData="1"/>
    <pivotHierarchy dragToData="1"/>
    <pivotHierarchy dragToData="1"/>
    <pivotHierarchy dragToData="1"/>
    <pivotHierarchy dragToData="1" caption="Count of ID Status"/>
  </pivotHierarchies>
  <pivotTableStyleInfo name="PivotStyleLight16" showRowHeaders="1" showColHeaders="1" showRowStripes="0" showColStripes="0" showLastColumn="1"/>
  <filters count="1">
    <filter fld="0" type="dateBetween" evalOrder="-1" id="106" name="[FT_Entregas].[Data de entrega]">
      <autoFilter ref="A1">
        <filterColumn colId="0">
          <customFilters and="1">
            <customFilter operator="greaterThanOrEqual" val="43466"/>
            <customFilter operator="lessThanOrEqual" val="44561"/>
          </customFilters>
        </filterColumn>
      </autoFilter>
      <extLst>
        <ext xmlns:x15="http://schemas.microsoft.com/office/spreadsheetml/2010/11/main" uri="{0605FD5F-26C8-4aeb-8148-2DB25E43C511}">
          <x15:pivotFilter useWholeDay="1"/>
        </ext>
      </extLst>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_Entregas]"/>
        <x15:activeTabTopLevelEntity name="[DIM_Localidade]"/>
        <x15:activeTabTopLevelEntity name="[DIM_Veiculo]"/>
        <x15:activeTabTopLevelEntity name="[DIM_Status_Entreg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7024FEF-EAAC-409F-9011-ECD82E4EB422}" name="TBD_S2D" cacheId="1871" dataOnRows="1" applyNumberFormats="0" applyBorderFormats="0" applyFontFormats="0" applyPatternFormats="0" applyAlignmentFormats="0" applyWidthHeightFormats="1" dataCaption="Values" tag="6c92c4f4-0fca-424f-8542-72a13c0a1e72" updatedVersion="8" minRefreshableVersion="5" useAutoFormatting="1" subtotalHiddenItems="1" itemPrintTitles="1" createdVersion="5" indent="0" outline="1" outlineData="1" multipleFieldFilters="0" chartFormat="3" rowHeaderCaption="Regiao">
  <location ref="A1:E9" firstHeaderRow="1" firstDataRow="2" firstDataCol="1"/>
  <pivotFields count="11">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7">
    <i>
      <x/>
    </i>
    <i i="1">
      <x v="1"/>
    </i>
    <i i="2">
      <x v="2"/>
    </i>
    <i i="3">
      <x v="3"/>
    </i>
    <i i="4">
      <x v="4"/>
    </i>
    <i i="5">
      <x v="5"/>
    </i>
    <i i="6">
      <x v="6"/>
    </i>
  </rowItems>
  <colFields count="1">
    <field x="7"/>
  </colFields>
  <colItems count="4">
    <i>
      <x/>
    </i>
    <i>
      <x v="1"/>
    </i>
    <i>
      <x v="2"/>
    </i>
    <i t="grand">
      <x/>
    </i>
  </colItems>
  <dataFields count="7">
    <dataField fld="8"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9" subtotal="count" baseField="0" baseItem="0"/>
  </dataFields>
  <pivotHierarchies count="8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a_Entrega].[Trimestre].&amp;[4]"/>
      </members>
    </pivotHierarchy>
    <pivotHierarchy dragToData="1"/>
    <pivotHierarchy dragToData="1"/>
    <pivotHierarchy dragToData="1"/>
    <pivotHierarchy dragToData="1"/>
    <pivotHierarchy dragToData="1"/>
    <pivotHierarchy multipleItemSelectionAllowed="1" dragToData="1">
      <members count="1" level="1">
        <member name="[DIM_Localidade].[Região].&amp;[Centro-Oes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uantidade de Pedido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106" name="[FT_Entregas].[Data de entrega]">
      <autoFilter ref="A1">
        <filterColumn colId="0">
          <customFilters and="1">
            <customFilter operator="greaterThanOrEqual" val="43466"/>
            <customFilter operator="lessThanOrEqual" val="44561"/>
          </customFilters>
        </filterColumn>
      </autoFilter>
      <extLst>
        <ext xmlns:x15="http://schemas.microsoft.com/office/spreadsheetml/2010/11/main" uri="{0605FD5F-26C8-4aeb-8148-2DB25E43C511}">
          <x15:pivotFilter useWholeDay="1"/>
        </ext>
      </extLst>
    </filter>
  </filters>
  <rowHierarchiesUsage count="1">
    <rowHierarchyUsage hierarchyUsage="-2"/>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_Entregas]"/>
        <x15:activeTabTopLevelEntity name="[DIM_Localidade]"/>
        <x15:activeTabTopLevelEntity name="[DIM_Status_Entreg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A893B1C-CFCE-43E4-8AAD-52C4BE0B7F4B}" name="TBD_SLA" cacheId="1874" dataOnRows="1" applyNumberFormats="0" applyBorderFormats="0" applyFontFormats="0" applyPatternFormats="0" applyAlignmentFormats="0" applyWidthHeightFormats="1" dataCaption="Values" tag="c71015e8-588a-4687-850e-8b46e9c64a6a" updatedVersion="8" minRefreshableVersion="5" useAutoFormatting="1" subtotalHiddenItems="1" itemPrintTitles="1" createdVersion="5" indent="0" outline="1" outlineData="1" multipleFieldFilters="0" chartFormat="3" rowHeaderCaption="Regiao">
  <location ref="A1:E9" firstHeaderRow="1" firstDataRow="2" firstDataCol="1"/>
  <pivotFields count="11">
    <pivotField allDrilled="1" subtotalTop="0" showAll="0" dataSourceSort="1" defaultSubtotal="0" defaultAttributeDrillState="1"/>
    <pivotField allDrilled="1" subtotalTop="0" showAll="0" dataSourceSort="1" defaultSubtotal="0" defaultAttributeDrillState="1"/>
    <pivotField axis="axisCol"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7">
    <i>
      <x/>
    </i>
    <i i="1">
      <x v="1"/>
    </i>
    <i i="2">
      <x v="2"/>
    </i>
    <i i="3">
      <x v="3"/>
    </i>
    <i i="4">
      <x v="4"/>
    </i>
    <i i="5">
      <x v="5"/>
    </i>
    <i i="6">
      <x v="6"/>
    </i>
  </rowItems>
  <colFields count="1">
    <field x="2"/>
  </colFields>
  <colItems count="4">
    <i>
      <x/>
    </i>
    <i>
      <x v="1"/>
    </i>
    <i>
      <x v="2"/>
    </i>
    <i t="grand">
      <x/>
    </i>
  </colItems>
  <dataFields count="7">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 fld="9" subtotal="count" baseField="0" baseItem="0"/>
  </dataFields>
  <pivotHierarchies count="8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Data_Entrega].[Trimestre].&amp;[4]"/>
      </members>
    </pivotHierarchy>
    <pivotHierarchy dragToData="1"/>
    <pivotHierarchy dragToData="1"/>
    <pivotHierarchy dragToData="1"/>
    <pivotHierarchy dragToData="1"/>
    <pivotHierarchy dragToData="1"/>
    <pivotHierarchy multipleItemSelectionAllowed="1" dragToData="1">
      <members count="1" level="1">
        <member name="[DIM_Localidade].[Região].&amp;[Centro-Oes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uantidade de Pedido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106" name="[FT_Entregas].[Data de entrega]">
      <autoFilter ref="A1">
        <filterColumn colId="0">
          <customFilters and="1">
            <customFilter operator="greaterThanOrEqual" val="43466"/>
            <customFilter operator="lessThanOrEqual" val="44561"/>
          </customFilters>
        </filterColumn>
      </autoFilter>
      <extLst>
        <ext xmlns:x15="http://schemas.microsoft.com/office/spreadsheetml/2010/11/main" uri="{0605FD5F-26C8-4aeb-8148-2DB25E43C511}">
          <x15:pivotFilter useWholeDay="1"/>
        </ext>
      </extLst>
    </filter>
  </filters>
  <rowHierarchiesUsage count="1">
    <rowHierarchyUsage hierarchyUsage="-2"/>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_Entregas]"/>
        <x15:activeTabTopLevelEntity name="[DIM_Localidade]"/>
        <x15:activeTabTopLevelEntity name="[DIM_Status_Entreg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ão" xr10:uid="{0AD1125E-70FD-4A05-B8D9-921B89C1CD14}" sourceName="[DIM_Localidade].[Região]">
  <pivotTables>
    <pivotTable tabId="23" name="PivotTable1"/>
    <pivotTable tabId="25" name="TBD_S2D"/>
    <pivotTable tabId="26" name="TBD_SLA"/>
    <pivotTable tabId="27" name="TBD_Status_Entrega"/>
    <pivotTable tabId="27" name="PivotTable1"/>
  </pivotTables>
  <data>
    <olap pivotCacheId="1347475919">
      <levels count="2">
        <level uniqueName="[DIM_Localidade].[Região].[(All)]" sourceCaption="(All)" count="0"/>
        <level uniqueName="[DIM_Localidade].[Região].[Região]" sourceCaption="Região" count="5">
          <ranges>
            <range startItem="0">
              <i n="[DIM_Localidade].[Região].&amp;[Centro-Oeste]" c="Centro-Oeste"/>
              <i n="[DIM_Localidade].[Região].&amp;[Nordeste]" c="Nordeste"/>
              <i n="[DIM_Localidade].[Região].&amp;[Norte]" c="Norte"/>
              <i n="[DIM_Localidade].[Região].&amp;[Sudeste]" c="Sudeste"/>
              <i n="[DIM_Localidade].[Região].&amp;[Sul]" c="Sul"/>
            </range>
          </ranges>
        </level>
      </levels>
      <selections count="1">
        <selection n="[DIM_Localidade].[Região].&amp;[Centro-Oeste]"/>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ão" xr10:uid="{637685AF-2110-44FE-AB4B-56DF43F4227D}" cache="Slicer_Região" caption="Região" columnCount="3" level="1" style="Slicer Style 1" rowHeight="32004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4CBD75B-D2FF-4054-904E-2473745F5865}" name="TB_Indicador" displayName="TB_Indicador" ref="A5:D12" totalsRowShown="0" headerRowDxfId="36" dataDxfId="35">
  <autoFilter ref="A5:D12" xr:uid="{A4CBD75B-D2FF-4054-904E-2473745F5865}"/>
  <tableColumns count="4">
    <tableColumn id="1" xr3:uid="{28BBBA63-34D5-4C24-B40B-5C01B75A3DD8}" name="Indicador" dataDxfId="34"/>
    <tableColumn id="2" xr3:uid="{37B111CC-DE21-4BF2-846B-70AB3A41D2CF}" name="Antecipado" dataDxfId="33"/>
    <tableColumn id="3" xr3:uid="{D3AAE3F0-C6B9-482D-8B79-9A5EB0B4CA9B}" name="No prazo" dataDxfId="32"/>
    <tableColumn id="4" xr3:uid="{63434E44-FD2C-4B14-A132-03624844F0BC}" name="Atrasado" dataDxfId="31"/>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a_de_entrega" xr10:uid="{59987BF8-CC4B-4563-9141-AB829FA2D928}" sourceName="[FT_Entregas].[Data de entrega]">
  <pivotTables>
    <pivotTable tabId="23" name="PivotTable2"/>
    <pivotTable tabId="23" name="PivotTable1"/>
    <pivotTable tabId="25" name="TBD_S2D"/>
    <pivotTable tabId="26" name="TBD_SLA"/>
    <pivotTable tabId="27" name="TBD_Status_Entrega"/>
    <pivotTable tabId="27" name="PivotTable1"/>
  </pivotTables>
  <state minimalRefreshVersion="6" lastRefreshVersion="6" pivotCacheId="1208390149" filterType="dateBetween">
    <selection startDate="2019-01-01T00:00:00" endDate="2021-12-31T00:00:00"/>
    <bounds startDate="2019-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a de entrega" xr10:uid="{F2DACFF0-1CA0-48FE-A967-221179DBD167}" cache="Timeline_Data_de_entrega" caption="Data de entrega" level="0" selectionLevel="0" scrollPosition="2019-01-01T00:00:00" style="Brown, Timeline Style Dark"/>
</timelines>
</file>

<file path=xl/worksheets/_rels/sheet1.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18F64-C02D-4073-943B-EF725800232F}">
  <dimension ref="B3:F9"/>
  <sheetViews>
    <sheetView topLeftCell="A2" workbookViewId="0">
      <selection activeCell="AO33" sqref="AO33"/>
    </sheetView>
  </sheetViews>
  <sheetFormatPr defaultRowHeight="15" x14ac:dyDescent="0.25"/>
  <cols>
    <col min="2" max="2" width="22" bestFit="1" customWidth="1"/>
    <col min="3" max="3" width="22.28515625" bestFit="1" customWidth="1"/>
    <col min="5" max="5" width="12.42578125" bestFit="1" customWidth="1"/>
    <col min="6" max="6" width="22.28515625" bestFit="1" customWidth="1"/>
    <col min="8" max="8" width="13.42578125" bestFit="1" customWidth="1"/>
    <col min="9" max="9" width="11.28515625" bestFit="1" customWidth="1"/>
  </cols>
  <sheetData>
    <row r="3" spans="2:6" x14ac:dyDescent="0.25">
      <c r="B3" s="45" t="s">
        <v>44</v>
      </c>
      <c r="C3" t="s">
        <v>53</v>
      </c>
      <c r="E3" s="45" t="s">
        <v>44</v>
      </c>
      <c r="F3" t="s">
        <v>53</v>
      </c>
    </row>
    <row r="4" spans="2:6" x14ac:dyDescent="0.25">
      <c r="B4" s="46" t="s">
        <v>49</v>
      </c>
      <c r="C4" s="89"/>
      <c r="E4" s="46" t="s">
        <v>52</v>
      </c>
      <c r="F4" s="89">
        <v>9584</v>
      </c>
    </row>
    <row r="5" spans="2:6" x14ac:dyDescent="0.25">
      <c r="B5" s="47" t="s">
        <v>66</v>
      </c>
      <c r="C5" s="89">
        <v>3199</v>
      </c>
      <c r="E5" s="46" t="s">
        <v>49</v>
      </c>
      <c r="F5" s="89">
        <v>12850</v>
      </c>
    </row>
    <row r="6" spans="2:6" x14ac:dyDescent="0.25">
      <c r="B6" s="47" t="s">
        <v>67</v>
      </c>
      <c r="C6" s="89">
        <v>3213</v>
      </c>
      <c r="E6" s="46" t="s">
        <v>41</v>
      </c>
      <c r="F6" s="89">
        <v>22439</v>
      </c>
    </row>
    <row r="7" spans="2:6" x14ac:dyDescent="0.25">
      <c r="B7" s="47" t="s">
        <v>64</v>
      </c>
      <c r="C7" s="89">
        <v>3219</v>
      </c>
      <c r="E7" s="46" t="s">
        <v>50</v>
      </c>
      <c r="F7" s="89">
        <v>28856</v>
      </c>
    </row>
    <row r="8" spans="2:6" x14ac:dyDescent="0.25">
      <c r="B8" s="47" t="s">
        <v>65</v>
      </c>
      <c r="C8" s="89">
        <v>3219</v>
      </c>
      <c r="E8" s="46" t="s">
        <v>51</v>
      </c>
      <c r="F8" s="89">
        <v>70449</v>
      </c>
    </row>
    <row r="9" spans="2:6" x14ac:dyDescent="0.25">
      <c r="B9" s="46" t="s">
        <v>0</v>
      </c>
      <c r="C9" s="89">
        <v>12850</v>
      </c>
      <c r="E9" s="46" t="s">
        <v>0</v>
      </c>
      <c r="F9" s="89">
        <v>144178</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109ED5-0BF7-4935-8344-D0F0C058F731}">
  <dimension ref="B2:E32"/>
  <sheetViews>
    <sheetView workbookViewId="0">
      <selection activeCell="C12" sqref="C12"/>
    </sheetView>
  </sheetViews>
  <sheetFormatPr defaultRowHeight="15" x14ac:dyDescent="0.25"/>
  <cols>
    <col min="2" max="2" width="11.28515625" bestFit="1" customWidth="1"/>
    <col min="3" max="3" width="8" bestFit="1" customWidth="1"/>
    <col min="4" max="4" width="12" bestFit="1" customWidth="1"/>
    <col min="5" max="5" width="7.7109375" bestFit="1" customWidth="1"/>
    <col min="6" max="6" width="11.28515625" bestFit="1" customWidth="1"/>
    <col min="7" max="10" width="16.85546875" bestFit="1" customWidth="1"/>
    <col min="11" max="11" width="12.85546875" bestFit="1" customWidth="1"/>
    <col min="12" max="12" width="11.28515625" bestFit="1" customWidth="1"/>
    <col min="13" max="13" width="12.5703125" bestFit="1" customWidth="1"/>
  </cols>
  <sheetData>
    <row r="2" spans="2:5" x14ac:dyDescent="0.25">
      <c r="B2" s="45" t="s">
        <v>7</v>
      </c>
      <c r="C2" s="45" t="s">
        <v>12</v>
      </c>
    </row>
    <row r="3" spans="2:5" x14ac:dyDescent="0.25">
      <c r="B3" s="45" t="s">
        <v>44</v>
      </c>
      <c r="C3" t="s">
        <v>8</v>
      </c>
      <c r="D3" t="s">
        <v>9</v>
      </c>
      <c r="E3" t="s">
        <v>0</v>
      </c>
    </row>
    <row r="4" spans="2:5" x14ac:dyDescent="0.25">
      <c r="B4" s="46" t="s">
        <v>4</v>
      </c>
      <c r="C4" s="89">
        <v>4</v>
      </c>
      <c r="D4" s="89">
        <v>14</v>
      </c>
      <c r="E4" s="89">
        <v>18</v>
      </c>
    </row>
    <row r="5" spans="2:5" x14ac:dyDescent="0.25">
      <c r="B5" s="46" t="s">
        <v>5</v>
      </c>
      <c r="C5" s="89">
        <v>4</v>
      </c>
      <c r="D5" s="89">
        <v>14</v>
      </c>
      <c r="E5" s="89">
        <v>18</v>
      </c>
    </row>
    <row r="6" spans="2:5" x14ac:dyDescent="0.25">
      <c r="B6" s="46" t="s">
        <v>6</v>
      </c>
      <c r="C6" s="89"/>
      <c r="D6" s="89">
        <v>14</v>
      </c>
      <c r="E6" s="89">
        <v>14</v>
      </c>
    </row>
    <row r="7" spans="2:5" x14ac:dyDescent="0.25">
      <c r="B7" s="46" t="s">
        <v>0</v>
      </c>
      <c r="C7" s="89">
        <v>8</v>
      </c>
      <c r="D7" s="89">
        <v>42</v>
      </c>
      <c r="E7" s="89">
        <v>50</v>
      </c>
    </row>
    <row r="10" spans="2:5" x14ac:dyDescent="0.25">
      <c r="B10" s="45" t="s">
        <v>44</v>
      </c>
      <c r="C10" t="s">
        <v>68</v>
      </c>
    </row>
    <row r="11" spans="2:5" x14ac:dyDescent="0.25">
      <c r="B11" s="46" t="s">
        <v>1</v>
      </c>
      <c r="C11" s="95">
        <v>0.80754863813229572</v>
      </c>
      <c r="D11" s="96"/>
    </row>
    <row r="12" spans="2:5" x14ac:dyDescent="0.25">
      <c r="B12" s="46" t="s">
        <v>2</v>
      </c>
      <c r="C12" s="95">
        <v>0.13852140077821012</v>
      </c>
      <c r="D12" s="96"/>
    </row>
    <row r="13" spans="2:5" x14ac:dyDescent="0.25">
      <c r="B13" s="46" t="s">
        <v>3</v>
      </c>
      <c r="C13" s="95">
        <v>5.3929961089494161E-2</v>
      </c>
      <c r="D13" s="96"/>
    </row>
    <row r="14" spans="2:5" x14ac:dyDescent="0.25">
      <c r="B14" s="46" t="s">
        <v>0</v>
      </c>
      <c r="C14" s="95">
        <v>1</v>
      </c>
    </row>
    <row r="19" spans="2:5" x14ac:dyDescent="0.25">
      <c r="B19" s="45" t="s">
        <v>44</v>
      </c>
      <c r="C19" t="s">
        <v>46</v>
      </c>
      <c r="D19" t="s">
        <v>47</v>
      </c>
      <c r="E19" t="s">
        <v>48</v>
      </c>
    </row>
    <row r="20" spans="2:5" x14ac:dyDescent="0.25">
      <c r="B20" s="46">
        <v>2019</v>
      </c>
      <c r="C20" s="89"/>
      <c r="D20" s="89"/>
      <c r="E20" s="89"/>
    </row>
    <row r="21" spans="2:5" x14ac:dyDescent="0.25">
      <c r="B21" s="47" t="s">
        <v>30</v>
      </c>
      <c r="C21" s="89">
        <v>450</v>
      </c>
      <c r="D21" s="89">
        <v>425.59090909090907</v>
      </c>
      <c r="E21" s="89">
        <v>400</v>
      </c>
    </row>
    <row r="22" spans="2:5" x14ac:dyDescent="0.25">
      <c r="B22" s="47" t="s">
        <v>29</v>
      </c>
      <c r="C22" s="89">
        <v>450</v>
      </c>
      <c r="D22" s="89">
        <v>425.71212121212119</v>
      </c>
      <c r="E22" s="89">
        <v>400</v>
      </c>
    </row>
    <row r="23" spans="2:5" x14ac:dyDescent="0.25">
      <c r="B23" s="47" t="s">
        <v>28</v>
      </c>
      <c r="C23" s="89">
        <v>450</v>
      </c>
      <c r="D23" s="89">
        <v>425.030303030303</v>
      </c>
      <c r="E23" s="89">
        <v>400</v>
      </c>
    </row>
    <row r="24" spans="2:5" x14ac:dyDescent="0.25">
      <c r="B24" s="47" t="s">
        <v>63</v>
      </c>
      <c r="C24" s="89">
        <v>450</v>
      </c>
      <c r="D24" s="89">
        <v>425.38383838383839</v>
      </c>
      <c r="E24" s="89">
        <v>401</v>
      </c>
    </row>
    <row r="25" spans="2:5" x14ac:dyDescent="0.25">
      <c r="B25" s="46">
        <v>2020</v>
      </c>
      <c r="C25" s="89"/>
      <c r="D25" s="89"/>
      <c r="E25" s="89"/>
    </row>
    <row r="26" spans="2:5" x14ac:dyDescent="0.25">
      <c r="B26" s="47" t="s">
        <v>30</v>
      </c>
      <c r="C26" s="89">
        <v>600</v>
      </c>
      <c r="D26" s="89">
        <v>496.23737373737373</v>
      </c>
      <c r="E26" s="89">
        <v>400</v>
      </c>
    </row>
    <row r="27" spans="2:5" x14ac:dyDescent="0.25">
      <c r="B27" s="47" t="s">
        <v>29</v>
      </c>
      <c r="C27" s="89">
        <v>600</v>
      </c>
      <c r="D27" s="89">
        <v>500.55050505050502</v>
      </c>
      <c r="E27" s="89">
        <v>402</v>
      </c>
    </row>
    <row r="28" spans="2:5" x14ac:dyDescent="0.25">
      <c r="B28" s="47" t="s">
        <v>28</v>
      </c>
      <c r="C28" s="89">
        <v>600</v>
      </c>
      <c r="D28" s="89">
        <v>501.10606060606062</v>
      </c>
      <c r="E28" s="89">
        <v>400</v>
      </c>
    </row>
    <row r="29" spans="2:5" x14ac:dyDescent="0.25">
      <c r="B29" s="47" t="s">
        <v>63</v>
      </c>
      <c r="C29" s="89">
        <v>600</v>
      </c>
      <c r="D29" s="89">
        <v>499.54545454545456</v>
      </c>
      <c r="E29" s="89">
        <v>402</v>
      </c>
    </row>
    <row r="30" spans="2:5" x14ac:dyDescent="0.25">
      <c r="B30" s="46">
        <v>2021</v>
      </c>
      <c r="C30" s="89"/>
      <c r="D30" s="89"/>
      <c r="E30" s="89"/>
    </row>
    <row r="31" spans="2:5" x14ac:dyDescent="0.25">
      <c r="B31" s="47" t="s">
        <v>30</v>
      </c>
      <c r="C31" s="89">
        <v>650</v>
      </c>
      <c r="D31" s="89">
        <v>571.67676767676767</v>
      </c>
      <c r="E31" s="89">
        <v>500</v>
      </c>
    </row>
    <row r="32" spans="2:5" x14ac:dyDescent="0.25">
      <c r="B32" s="46" t="s">
        <v>0</v>
      </c>
      <c r="C32" s="89">
        <v>650</v>
      </c>
      <c r="D32" s="89">
        <v>474.53703703703701</v>
      </c>
      <c r="E32" s="89">
        <v>400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294A5E-9B49-484D-BECC-E6D1FFFBD6D0}">
  <dimension ref="A1:E9"/>
  <sheetViews>
    <sheetView workbookViewId="0">
      <selection activeCell="D7" sqref="D7"/>
    </sheetView>
  </sheetViews>
  <sheetFormatPr defaultRowHeight="15" x14ac:dyDescent="0.25"/>
  <cols>
    <col min="1" max="1" width="17" bestFit="1" customWidth="1"/>
    <col min="2" max="2" width="16.85546875" bestFit="1" customWidth="1"/>
    <col min="3" max="4" width="8.85546875" bestFit="1" customWidth="1"/>
    <col min="5" max="5" width="11.28515625" bestFit="1" customWidth="1"/>
    <col min="6" max="6" width="8.5703125" bestFit="1" customWidth="1"/>
    <col min="7" max="7" width="16.85546875" bestFit="1" customWidth="1"/>
    <col min="8" max="8" width="17.42578125" bestFit="1" customWidth="1"/>
    <col min="9" max="16" width="17.28515625" bestFit="1" customWidth="1"/>
    <col min="17" max="17" width="22.28515625" bestFit="1" customWidth="1"/>
    <col min="18" max="18" width="13.5703125" bestFit="1" customWidth="1"/>
    <col min="19" max="19" width="18.85546875" bestFit="1" customWidth="1"/>
    <col min="20" max="20" width="13.5703125" bestFit="1" customWidth="1"/>
    <col min="21" max="21" width="22" bestFit="1" customWidth="1"/>
  </cols>
  <sheetData>
    <row r="1" spans="1:5" x14ac:dyDescent="0.25">
      <c r="B1" s="45" t="s">
        <v>12</v>
      </c>
    </row>
    <row r="2" spans="1:5" x14ac:dyDescent="0.25">
      <c r="A2" s="45" t="s">
        <v>55</v>
      </c>
      <c r="B2" t="s">
        <v>1</v>
      </c>
      <c r="C2" t="s">
        <v>2</v>
      </c>
      <c r="D2" t="s">
        <v>3</v>
      </c>
      <c r="E2" t="s">
        <v>0</v>
      </c>
    </row>
    <row r="3" spans="1:5" x14ac:dyDescent="0.25">
      <c r="A3" s="46" t="s">
        <v>10</v>
      </c>
      <c r="B3" s="51">
        <v>0</v>
      </c>
      <c r="C3" s="51">
        <v>0</v>
      </c>
      <c r="D3" s="51">
        <v>0</v>
      </c>
      <c r="E3" s="51">
        <v>0</v>
      </c>
    </row>
    <row r="4" spans="1:5" x14ac:dyDescent="0.25">
      <c r="A4" s="46" t="s">
        <v>13</v>
      </c>
      <c r="B4" s="51">
        <v>19</v>
      </c>
      <c r="C4" s="51">
        <v>20</v>
      </c>
      <c r="D4" s="51">
        <v>20</v>
      </c>
      <c r="E4" s="51">
        <v>20</v>
      </c>
    </row>
    <row r="5" spans="1:5" x14ac:dyDescent="0.25">
      <c r="A5" s="46" t="s">
        <v>14</v>
      </c>
      <c r="B5" s="51">
        <v>13</v>
      </c>
      <c r="C5" s="51">
        <v>20</v>
      </c>
      <c r="D5" s="51">
        <v>19</v>
      </c>
      <c r="E5" s="51">
        <v>16</v>
      </c>
    </row>
    <row r="6" spans="1:5" x14ac:dyDescent="0.25">
      <c r="A6" s="46" t="s">
        <v>15</v>
      </c>
      <c r="B6" s="51">
        <v>10</v>
      </c>
      <c r="C6" s="51">
        <v>19</v>
      </c>
      <c r="D6" s="51">
        <v>18</v>
      </c>
      <c r="E6" s="51">
        <v>12</v>
      </c>
    </row>
    <row r="7" spans="1:5" x14ac:dyDescent="0.25">
      <c r="A7" s="46" t="s">
        <v>11</v>
      </c>
      <c r="B7" s="51">
        <v>6</v>
      </c>
      <c r="C7" s="51">
        <v>18</v>
      </c>
      <c r="D7" s="51">
        <v>16</v>
      </c>
      <c r="E7" s="51">
        <v>7</v>
      </c>
    </row>
    <row r="8" spans="1:5" x14ac:dyDescent="0.25">
      <c r="A8" s="46" t="s">
        <v>16</v>
      </c>
      <c r="B8" s="51">
        <v>3</v>
      </c>
      <c r="C8" s="51">
        <v>16</v>
      </c>
      <c r="D8" s="51">
        <v>15</v>
      </c>
      <c r="E8" s="51">
        <v>3</v>
      </c>
    </row>
    <row r="9" spans="1:5" x14ac:dyDescent="0.25">
      <c r="A9" s="46" t="s">
        <v>17</v>
      </c>
      <c r="B9" s="51">
        <v>0</v>
      </c>
      <c r="C9" s="51">
        <v>0</v>
      </c>
      <c r="D9" s="51">
        <v>0</v>
      </c>
      <c r="E9" s="51">
        <v>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898291-197B-4297-B2F2-02B7780E2DAF}">
  <dimension ref="A1:E9"/>
  <sheetViews>
    <sheetView workbookViewId="0">
      <selection activeCell="E5" sqref="E5"/>
    </sheetView>
  </sheetViews>
  <sheetFormatPr defaultRowHeight="15" x14ac:dyDescent="0.25"/>
  <cols>
    <col min="1" max="1" width="16.7109375" bestFit="1" customWidth="1"/>
    <col min="2" max="2" width="16.85546875" bestFit="1" customWidth="1"/>
    <col min="3" max="4" width="8.85546875" bestFit="1" customWidth="1"/>
    <col min="5" max="5" width="11.28515625" bestFit="1" customWidth="1"/>
  </cols>
  <sheetData>
    <row r="1" spans="1:5" x14ac:dyDescent="0.25">
      <c r="B1" s="45" t="s">
        <v>12</v>
      </c>
    </row>
    <row r="2" spans="1:5" x14ac:dyDescent="0.25">
      <c r="A2" s="45" t="s">
        <v>55</v>
      </c>
      <c r="B2" t="s">
        <v>1</v>
      </c>
      <c r="C2" t="s">
        <v>2</v>
      </c>
      <c r="D2" t="s">
        <v>3</v>
      </c>
      <c r="E2" t="s">
        <v>0</v>
      </c>
    </row>
    <row r="3" spans="1:5" x14ac:dyDescent="0.25">
      <c r="A3" s="46" t="s">
        <v>56</v>
      </c>
      <c r="B3" s="51">
        <v>0</v>
      </c>
      <c r="C3" s="51">
        <v>0</v>
      </c>
      <c r="D3" s="51">
        <v>0</v>
      </c>
      <c r="E3" s="51">
        <v>0</v>
      </c>
    </row>
    <row r="4" spans="1:5" x14ac:dyDescent="0.25">
      <c r="A4" s="46" t="s">
        <v>57</v>
      </c>
      <c r="B4" s="51">
        <v>17</v>
      </c>
      <c r="C4" s="51">
        <v>5</v>
      </c>
      <c r="D4" s="51">
        <v>0</v>
      </c>
      <c r="E4" s="51">
        <v>17</v>
      </c>
    </row>
    <row r="5" spans="1:5" x14ac:dyDescent="0.25">
      <c r="A5" s="46" t="s">
        <v>58</v>
      </c>
      <c r="B5" s="51">
        <v>11</v>
      </c>
      <c r="C5" s="51">
        <v>3</v>
      </c>
      <c r="D5" s="51">
        <v>0</v>
      </c>
      <c r="E5" s="51">
        <v>10</v>
      </c>
    </row>
    <row r="6" spans="1:5" x14ac:dyDescent="0.25">
      <c r="A6" s="46" t="s">
        <v>59</v>
      </c>
      <c r="B6" s="51">
        <v>8</v>
      </c>
      <c r="C6" s="51">
        <v>2</v>
      </c>
      <c r="D6" s="51">
        <v>0</v>
      </c>
      <c r="E6" s="51">
        <v>6</v>
      </c>
    </row>
    <row r="7" spans="1:5" x14ac:dyDescent="0.25">
      <c r="A7" s="46" t="s">
        <v>60</v>
      </c>
      <c r="B7" s="51">
        <v>4</v>
      </c>
      <c r="C7" s="51">
        <v>1</v>
      </c>
      <c r="D7" s="51">
        <v>0</v>
      </c>
      <c r="E7" s="51">
        <v>3</v>
      </c>
    </row>
    <row r="8" spans="1:5" x14ac:dyDescent="0.25">
      <c r="A8" s="46" t="s">
        <v>61</v>
      </c>
      <c r="B8" s="51">
        <v>1</v>
      </c>
      <c r="C8" s="51">
        <v>1</v>
      </c>
      <c r="D8" s="51">
        <v>0</v>
      </c>
      <c r="E8" s="51">
        <v>0</v>
      </c>
    </row>
    <row r="9" spans="1:5" x14ac:dyDescent="0.25">
      <c r="A9" s="46" t="s">
        <v>62</v>
      </c>
      <c r="B9" s="51">
        <v>0</v>
      </c>
      <c r="C9" s="51">
        <v>0</v>
      </c>
      <c r="D9" s="51">
        <v>0</v>
      </c>
      <c r="E9" s="51">
        <v>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E9D21-A65D-4278-A3BD-A32F51E1CDF2}">
  <dimension ref="A1:D12"/>
  <sheetViews>
    <sheetView workbookViewId="0">
      <selection activeCell="D12" sqref="D12"/>
    </sheetView>
  </sheetViews>
  <sheetFormatPr defaultRowHeight="15" x14ac:dyDescent="0.25"/>
  <cols>
    <col min="1" max="1" width="20.7109375" customWidth="1"/>
    <col min="2" max="2" width="13.28515625" customWidth="1"/>
    <col min="3" max="3" width="11.85546875" bestFit="1" customWidth="1"/>
    <col min="4" max="4" width="11" customWidth="1"/>
    <col min="5" max="8" width="20.7109375" customWidth="1"/>
  </cols>
  <sheetData>
    <row r="1" spans="1:4" x14ac:dyDescent="0.25">
      <c r="A1" s="3" t="s">
        <v>32</v>
      </c>
      <c r="C1" t="s">
        <v>33</v>
      </c>
      <c r="D1" t="str">
        <f>'Dashboard - Power Pivot'!BA6</f>
        <v>SLA</v>
      </c>
    </row>
    <row r="2" spans="1:4" x14ac:dyDescent="0.25">
      <c r="A2" s="3" t="s">
        <v>24</v>
      </c>
    </row>
    <row r="3" spans="1:4" x14ac:dyDescent="0.25">
      <c r="A3" s="3" t="s">
        <v>25</v>
      </c>
    </row>
    <row r="5" spans="1:4" x14ac:dyDescent="0.25">
      <c r="A5" s="2" t="s">
        <v>36</v>
      </c>
      <c r="B5" s="1" t="s">
        <v>1</v>
      </c>
      <c r="C5" s="1" t="s">
        <v>3</v>
      </c>
      <c r="D5" s="1" t="s">
        <v>2</v>
      </c>
    </row>
    <row r="6" spans="1:4" x14ac:dyDescent="0.25">
      <c r="A6" s="2" t="s">
        <v>10</v>
      </c>
      <c r="B6" s="2">
        <f>IF(
  $D$1="S2D",
  GETPIVOTDATA("[Measures].[S2D - Max Outliers]",S2D!$A$1,"[DIM_Status_Entrega].[Categoria]","[DIM_Status_Entrega].[Categoria].&amp;[Antecipado]"),
  GETPIVOTDATA("[Measures].[SLA - Max Outliers]",SLA!$A$1,"[DIM_Status_Entrega].[Categoria]","[DIM_Status_Entrega].[Categoria].&amp;[Antecipado]")
)</f>
        <v>0</v>
      </c>
      <c r="C6" s="2">
        <f>IF(
  $D$1="S2D",
  GETPIVOTDATA("[Measures].[S2D - Max Outliers]",S2D!$A$1,"[DIM_Status_Entrega].[Categoria]","[DIM_Status_Entrega].[Categoria].&amp;[No prazo]"),
  GETPIVOTDATA("[Measures].[SLA - Max Outliers]",SLA!$A$1,"[DIM_Status_Entrega].[Categoria]","[DIM_Status_Entrega].[Categoria].&amp;[No prazo]")
)</f>
        <v>0</v>
      </c>
      <c r="D6" s="2">
        <f>IF(
  $D$1="S2D",
  GETPIVOTDATA("[Measures].[S2D - Max Outliers]",S2D!$A$1,"[DIM_Status_Entrega].[Categoria]","[DIM_Status_Entrega].[Categoria].&amp;[Atrasado]"),
  GETPIVOTDATA("[Measures].[SLA - Max Outliers]",SLA!$A$1,"[DIM_Status_Entrega].[Categoria]","[DIM_Status_Entrega].[Categoria].&amp;[Atrasado]")
)</f>
        <v>0</v>
      </c>
    </row>
    <row r="7" spans="1:4" x14ac:dyDescent="0.25">
      <c r="A7" s="2" t="s">
        <v>13</v>
      </c>
      <c r="B7" s="2">
        <f>IF(
  $D$1="S2D",
  GETPIVOTDATA("[Measures].[S2D - Max Boxplot]",S2D!$A$1,"[DIM_Status_Entrega].[Categoria]","[DIM_Status_Entrega].[Categoria].&amp;[Antecipado]"),
  GETPIVOTDATA("[Measures].[SLA - Max Boxplot]",SLA!$A$1,"[DIM_Status_Entrega].[Categoria]","[DIM_Status_Entrega].[Categoria].&amp;[Antecipado]")
)</f>
        <v>17</v>
      </c>
      <c r="C7" s="2">
        <f>IF(
  $D$1="S2D",
  GETPIVOTDATA("[Measures].[S2D - Max Boxplot]",S2D!$A$1,"[DIM_Status_Entrega].[Categoria]","[DIM_Status_Entrega].[Categoria].&amp;[No prazo]"),
  GETPIVOTDATA("[Measures].[SLA - Max Boxplot]",SLA!$A$1,"[DIM_Status_Entrega].[Categoria]","[DIM_Status_Entrega].[Categoria].&amp;[No prazo]")
)</f>
        <v>0</v>
      </c>
      <c r="D7" s="2">
        <f>IF(
  $D$1="S2D",
  GETPIVOTDATA("[Measures].[S2D - Max Boxplot]",S2D!$A$1,"[DIM_Status_Entrega].[Categoria]","[DIM_Status_Entrega].[Categoria].&amp;[Atrasado]"),
  GETPIVOTDATA("[Measures].[SLA - Max Boxplot]",SLA!$A$1,"[DIM_Status_Entrega].[Categoria]","[DIM_Status_Entrega].[Categoria].&amp;[Atrasado]")
)</f>
        <v>5</v>
      </c>
    </row>
    <row r="8" spans="1:4" x14ac:dyDescent="0.25">
      <c r="A8" s="2" t="s">
        <v>14</v>
      </c>
      <c r="B8" s="2">
        <f>IF(
  $D$1="S2D",
  GETPIVOTDATA("[Measures].[S2D - Q3]",S2D!$A$1,"[DIM_Status_Entrega].[Categoria]","[DIM_Status_Entrega].[Categoria].&amp;[Antecipado]"),
  GETPIVOTDATA("[Measures].[SLA - Q3]",SLA!$A$1,"[DIM_Status_Entrega].[Categoria]","[DIM_Status_Entrega].[Categoria].&amp;[Antecipado]")
)</f>
        <v>11</v>
      </c>
      <c r="C8" s="2">
        <f>IF(
  $D$1="S2D",
  GETPIVOTDATA("[Measures].[S2D - Q3]",S2D!$A$1,"[DIM_Status_Entrega].[Categoria]","[DIM_Status_Entrega].[Categoria].&amp;[No prazo]"),
  GETPIVOTDATA("[Measures].[SLA - Q3]",SLA!$A$1,"[DIM_Status_Entrega].[Categoria]","[DIM_Status_Entrega].[Categoria].&amp;[No prazo]")
)</f>
        <v>0</v>
      </c>
      <c r="D8" s="2">
        <f>IF(
  $D$1="S2D",
  GETPIVOTDATA("[Measures].[S2D - Q3]",S2D!$A$1,"[DIM_Status_Entrega].[Categoria]","[DIM_Status_Entrega].[Categoria].&amp;[Atrasado]"),
  GETPIVOTDATA("[Measures].[SLA - Q3]",SLA!$A$1,"[DIM_Status_Entrega].[Categoria]","[DIM_Status_Entrega].[Categoria].&amp;[Atrasado]")
)</f>
        <v>3</v>
      </c>
    </row>
    <row r="9" spans="1:4" x14ac:dyDescent="0.25">
      <c r="A9" s="2" t="s">
        <v>15</v>
      </c>
      <c r="B9" s="2">
        <f>IF(
  $D$1="S2D",
  GETPIVOTDATA("[Measures].[S2D - Mediana]",S2D!$A$1,"[DIM_Status_Entrega].[Categoria]","[DIM_Status_Entrega].[Categoria].&amp;[Antecipado]"),
  GETPIVOTDATA("[Measures].[SLA - Mediana]",SLA!$A$1,"[DIM_Status_Entrega].[Categoria]","[DIM_Status_Entrega].[Categoria].&amp;[Antecipado]")
)</f>
        <v>8</v>
      </c>
      <c r="C9" s="2">
        <f>IF(
  $D$1="S2D",
  GETPIVOTDATA("[Measures].[S2D - Mediana]",S2D!$A$1,"[DIM_Status_Entrega].[Categoria]","[DIM_Status_Entrega].[Categoria].&amp;[No prazo]"),
  GETPIVOTDATA("[Measures].[SLA - Mediana]",SLA!$A$1,"[DIM_Status_Entrega].[Categoria]","[DIM_Status_Entrega].[Categoria].&amp;[No prazo]")
)</f>
        <v>0</v>
      </c>
      <c r="D9" s="2">
        <f>IF(
  $D$1="S2D",
  GETPIVOTDATA("[Measures].[S2D - Mediana]",S2D!$A$1,"[DIM_Status_Entrega].[Categoria]","[DIM_Status_Entrega].[Categoria].&amp;[Atrasado]"),
  GETPIVOTDATA("[Measures].[SLA - Mediana]",SLA!$A$1,"[DIM_Status_Entrega].[Categoria]","[DIM_Status_Entrega].[Categoria].&amp;[Atrasado]")
)</f>
        <v>2</v>
      </c>
    </row>
    <row r="10" spans="1:4" x14ac:dyDescent="0.25">
      <c r="A10" s="2" t="s">
        <v>11</v>
      </c>
      <c r="B10" s="2">
        <f>IF(
  $D$1="S2D",
  GETPIVOTDATA("[Measures].[S2D - Q1]",S2D!$A$1,"[DIM_Status_Entrega].[Categoria]","[DIM_Status_Entrega].[Categoria].&amp;[Antecipado]"),
  GETPIVOTDATA("[Measures].[SLA - Q1]",SLA!$A$1,"[DIM_Status_Entrega].[Categoria]","[DIM_Status_Entrega].[Categoria].&amp;[Antecipado]")
)</f>
        <v>4</v>
      </c>
      <c r="C10" s="2">
        <f>IF(
  $D$1="S2D",
  GETPIVOTDATA("[Measures].[S2D - Q1]",S2D!$A$1,"[DIM_Status_Entrega].[Categoria]","[DIM_Status_Entrega].[Categoria].&amp;[No prazo]"),
  GETPIVOTDATA("[Measures].[SLA - Q1]",SLA!$A$1,"[DIM_Status_Entrega].[Categoria]","[DIM_Status_Entrega].[Categoria].&amp;[No prazo]")
)</f>
        <v>0</v>
      </c>
      <c r="D10" s="2">
        <f>IF(
  $D$1="S2D",
  GETPIVOTDATA("[Measures].[S2D - Q1]",S2D!$A$1,"[DIM_Status_Entrega].[Categoria]","[DIM_Status_Entrega].[Categoria].&amp;[Atrasado]"),
  GETPIVOTDATA("[Measures].[SLA - Q1]",SLA!$A$1,"[DIM_Status_Entrega].[Categoria]","[DIM_Status_Entrega].[Categoria].&amp;[Atrasado]")
)</f>
        <v>1</v>
      </c>
    </row>
    <row r="11" spans="1:4" x14ac:dyDescent="0.25">
      <c r="A11" s="2" t="s">
        <v>16</v>
      </c>
      <c r="B11" s="2">
        <f>IF(
  $D$1="S2D",
  GETPIVOTDATA("[Measures].[S2D - Min Boxplot]",S2D!$A$1,"[DIM_Status_Entrega].[Categoria]","[DIM_Status_Entrega].[Categoria].&amp;[Antecipado]"),
  GETPIVOTDATA("[Measures].[SLA - Min Boxplot]",SLA!$A$1,"[DIM_Status_Entrega].[Categoria]","[DIM_Status_Entrega].[Categoria].&amp;[Antecipado]")
)</f>
        <v>1</v>
      </c>
      <c r="C11" s="2">
        <f>IF(
  $D$1="S2D",
  GETPIVOTDATA("[Measures].[S2D - Min Boxplot]",S2D!$A$1,"[DIM_Status_Entrega].[Categoria]","[DIM_Status_Entrega].[Categoria].&amp;[No prazo]"),
  GETPIVOTDATA("[Measures].[SLA - Min Boxplot]",SLA!$A$1,"[DIM_Status_Entrega].[Categoria]","[DIM_Status_Entrega].[Categoria].&amp;[No prazo]")
)</f>
        <v>0</v>
      </c>
      <c r="D11" s="2">
        <f>IF(
  $D$1="S2D",
  GETPIVOTDATA("[Measures].[S2D - Min Boxplot]",S2D!$A$1,"[DIM_Status_Entrega].[Categoria]","[DIM_Status_Entrega].[Categoria].&amp;[Atrasado]"),
  GETPIVOTDATA("[Measures].[SLA - Min Boxplot]",SLA!$A$1,"[DIM_Status_Entrega].[Categoria]","[DIM_Status_Entrega].[Categoria].&amp;[Atrasado]")
)</f>
        <v>1</v>
      </c>
    </row>
    <row r="12" spans="1:4" x14ac:dyDescent="0.25">
      <c r="A12" s="2" t="s">
        <v>17</v>
      </c>
      <c r="B12" s="2">
        <f>IF(
  $D$1="S2D",
  GETPIVOTDATA("[Measures].[S2D - Min Outliers]",S2D!$A$1,"[DIM_Status_Entrega].[Categoria]","[DIM_Status_Entrega].[Categoria].&amp;[Antecipado]"),
  GETPIVOTDATA("[Measures].[SLA - Min Outliers]",SLA!$A$1,"[DIM_Status_Entrega].[Categoria]","[DIM_Status_Entrega].[Categoria].&amp;[Antecipado]")
)</f>
        <v>0</v>
      </c>
      <c r="C12" s="2">
        <f>IF(
  $D$1="S2D",
  GETPIVOTDATA("[Measures].[S2D - Min Outliers]",S2D!$A$1,"[DIM_Status_Entrega].[Categoria]","[DIM_Status_Entrega].[Categoria].&amp;[No prazo]"),
  GETPIVOTDATA("[Measures].[SLA - Min Outliers]",SLA!$A$1,"[DIM_Status_Entrega].[Categoria]","[DIM_Status_Entrega].[Categoria].&amp;[No prazo]")
)</f>
        <v>0</v>
      </c>
      <c r="D12" s="94">
        <f>IF(
  $D$1="S2D",
  GETPIVOTDATA("[Measures].[S2D - Min Outliers]",S2D!$A$1,"[DIM_Status_Entrega].[Categoria]","[DIM_Status_Entrega].[Categoria].&amp;[Atrasado]"),
  GETPIVOTDATA("[Measures].[SLA - Min Outliers]",SLA!$A$1,"[DIM_Status_Entrega].[Categoria]","[DIM_Status_Entrega].[Categoria].&amp;[Atrasado]")
)</f>
        <v>0</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F5C4F8-3C83-4E4F-8509-2560C6C2CCDD}">
  <dimension ref="A1:DN82"/>
  <sheetViews>
    <sheetView tabSelected="1" zoomScale="65" zoomScaleNormal="65" workbookViewId="0">
      <selection activeCell="V42" sqref="V42"/>
    </sheetView>
  </sheetViews>
  <sheetFormatPr defaultColWidth="2.85546875" defaultRowHeight="15" customHeight="1" x14ac:dyDescent="0.25"/>
  <cols>
    <col min="10" max="10" width="3" customWidth="1"/>
    <col min="66" max="66" width="4" bestFit="1" customWidth="1"/>
  </cols>
  <sheetData>
    <row r="1" spans="1:118" ht="15" customHeight="1" thickTop="1" thickBot="1" x14ac:dyDescent="0.3">
      <c r="A1" s="39"/>
      <c r="B1" s="37"/>
      <c r="C1" s="37"/>
      <c r="D1" s="37"/>
      <c r="E1" s="37"/>
      <c r="F1" s="37"/>
      <c r="G1" s="37"/>
      <c r="H1" s="37"/>
      <c r="I1" s="37"/>
      <c r="J1" s="37"/>
      <c r="K1" s="37"/>
      <c r="L1" s="37"/>
      <c r="M1" s="37"/>
      <c r="N1" s="37"/>
      <c r="O1" s="37"/>
      <c r="P1" s="37"/>
      <c r="Q1" s="37"/>
      <c r="R1" s="37"/>
      <c r="S1" s="37"/>
      <c r="T1" s="37"/>
      <c r="U1" s="37"/>
      <c r="V1" s="37"/>
      <c r="W1" s="37"/>
      <c r="X1" s="37"/>
      <c r="Y1" s="37"/>
      <c r="Z1" s="37"/>
      <c r="AA1" s="37"/>
      <c r="AB1" s="37"/>
      <c r="AC1" s="37"/>
      <c r="AD1" s="37"/>
      <c r="AE1" s="37"/>
      <c r="AF1" s="37"/>
      <c r="AG1" s="37"/>
      <c r="AH1" s="37"/>
      <c r="AI1" s="37"/>
      <c r="AJ1" s="37"/>
      <c r="AK1" s="37"/>
      <c r="AL1" s="37"/>
      <c r="AM1" s="37"/>
      <c r="AN1" s="37"/>
      <c r="AO1" s="37"/>
      <c r="AP1" s="37"/>
      <c r="AQ1" s="37"/>
      <c r="AR1" s="37"/>
      <c r="AS1" s="37"/>
      <c r="AT1" s="37"/>
      <c r="AU1" s="37"/>
      <c r="AV1" s="28"/>
      <c r="AW1" s="28"/>
      <c r="AX1" s="28"/>
      <c r="AY1" s="28"/>
      <c r="AZ1" s="28"/>
      <c r="BA1" s="28"/>
      <c r="BB1" s="28"/>
      <c r="BC1" s="28"/>
      <c r="BD1" s="28"/>
      <c r="BE1" s="28"/>
      <c r="BF1" s="28"/>
      <c r="BG1" s="28"/>
      <c r="BH1" s="28"/>
      <c r="BI1" s="28"/>
      <c r="BJ1" s="28"/>
      <c r="BK1" s="28"/>
      <c r="BL1" s="28"/>
      <c r="BM1" s="28"/>
      <c r="BN1" s="28"/>
      <c r="BO1" s="28"/>
      <c r="BP1" s="28"/>
      <c r="BQ1" s="28"/>
      <c r="BR1" s="28"/>
      <c r="BS1" s="28"/>
      <c r="BT1" s="28"/>
      <c r="BU1" s="28"/>
      <c r="BV1" s="28"/>
      <c r="BW1" s="28"/>
      <c r="BX1" s="37"/>
      <c r="BY1" s="37"/>
      <c r="BZ1" s="37"/>
      <c r="CA1" s="37"/>
      <c r="CB1" s="37"/>
      <c r="CC1" s="37"/>
      <c r="CD1" s="37"/>
      <c r="CE1" s="37"/>
      <c r="CF1" s="37"/>
      <c r="CG1" s="37"/>
      <c r="CH1" s="37"/>
      <c r="CI1" s="37"/>
      <c r="CJ1" s="37"/>
      <c r="CK1" s="37"/>
      <c r="CL1" s="28"/>
      <c r="CM1" s="26"/>
    </row>
    <row r="2" spans="1:118" ht="15" customHeight="1" thickTop="1" thickBot="1" x14ac:dyDescent="0.3">
      <c r="A2" s="40"/>
      <c r="B2" s="36"/>
      <c r="C2" s="36"/>
      <c r="D2" s="36"/>
      <c r="E2" s="36"/>
      <c r="F2" s="36"/>
      <c r="G2" s="36"/>
      <c r="H2" s="36"/>
      <c r="I2" s="36"/>
      <c r="J2" s="36"/>
      <c r="K2" s="36"/>
      <c r="L2" s="36"/>
      <c r="M2" s="36"/>
      <c r="N2" s="36"/>
      <c r="O2" s="36"/>
      <c r="P2" s="36"/>
      <c r="Q2" s="36"/>
      <c r="R2" s="36"/>
      <c r="S2" s="36"/>
      <c r="T2" s="36"/>
      <c r="U2" s="36"/>
      <c r="V2" s="36"/>
      <c r="W2" s="36"/>
      <c r="X2" s="36"/>
      <c r="Y2" s="36"/>
      <c r="Z2" s="36"/>
      <c r="AA2" s="15"/>
      <c r="AB2" s="16"/>
      <c r="AC2" s="16"/>
      <c r="AD2" s="16"/>
      <c r="AE2" s="16"/>
      <c r="AF2" s="16"/>
      <c r="AG2" s="16"/>
      <c r="AH2" s="16"/>
      <c r="AI2" s="16"/>
      <c r="AJ2" s="16"/>
      <c r="AK2" s="16"/>
      <c r="AL2" s="16"/>
      <c r="AM2" s="16"/>
      <c r="AN2" s="16"/>
      <c r="AO2" s="16"/>
      <c r="AP2" s="16"/>
      <c r="AQ2" s="16"/>
      <c r="AR2" s="16"/>
      <c r="AS2" s="16"/>
      <c r="AT2" s="16"/>
      <c r="AU2" s="16"/>
      <c r="AV2" s="36"/>
      <c r="AW2" s="36"/>
      <c r="AX2" s="36"/>
      <c r="AY2" s="36"/>
      <c r="AZ2" s="36"/>
      <c r="BA2" s="36"/>
      <c r="BB2" s="36"/>
      <c r="BC2" s="36"/>
      <c r="BD2" s="36"/>
      <c r="BE2" s="36"/>
      <c r="BF2" s="36"/>
      <c r="BG2" s="36"/>
      <c r="BH2" s="36"/>
      <c r="BI2" s="36"/>
      <c r="BJ2" s="36"/>
      <c r="BK2" s="36"/>
      <c r="BL2" s="36"/>
      <c r="BM2" s="36"/>
      <c r="BN2" s="36"/>
      <c r="BO2" s="36"/>
      <c r="BP2" s="36"/>
      <c r="BQ2" s="36"/>
      <c r="BR2" s="36"/>
      <c r="BS2" s="36"/>
      <c r="BT2" s="36"/>
      <c r="BU2" s="36"/>
      <c r="BV2" s="36"/>
      <c r="BW2" s="36"/>
      <c r="BX2" s="16"/>
      <c r="BY2" s="16"/>
      <c r="BZ2" s="16"/>
      <c r="CA2" s="16"/>
      <c r="CB2" s="16"/>
      <c r="CC2" s="16"/>
      <c r="CD2" s="16"/>
      <c r="CE2" s="16"/>
      <c r="CF2" s="16"/>
      <c r="CG2" s="16"/>
      <c r="CH2" s="16"/>
      <c r="CI2" s="16"/>
      <c r="CJ2" s="16"/>
      <c r="CK2" s="16"/>
      <c r="CL2" s="17"/>
      <c r="CM2" s="25"/>
    </row>
    <row r="3" spans="1:118" ht="15" customHeight="1" x14ac:dyDescent="0.25">
      <c r="A3" s="40"/>
      <c r="B3" s="36"/>
      <c r="C3" s="36"/>
      <c r="D3" s="36"/>
      <c r="E3" s="36"/>
      <c r="F3" s="36"/>
      <c r="G3" s="36"/>
      <c r="H3" s="36"/>
      <c r="I3" s="36"/>
      <c r="J3" s="36"/>
      <c r="K3" s="36"/>
      <c r="L3" s="36"/>
      <c r="M3" s="36"/>
      <c r="N3" s="36"/>
      <c r="O3" s="36"/>
      <c r="P3" s="36"/>
      <c r="Q3" s="36"/>
      <c r="R3" s="36"/>
      <c r="S3" s="36"/>
      <c r="T3" s="36"/>
      <c r="U3" s="36"/>
      <c r="V3" s="36"/>
      <c r="W3" s="36"/>
      <c r="X3" s="55"/>
      <c r="Y3" s="36"/>
      <c r="Z3" s="36"/>
      <c r="AA3" s="6"/>
      <c r="AB3" s="68" t="s">
        <v>42</v>
      </c>
      <c r="AC3" s="69"/>
      <c r="AD3" s="69"/>
      <c r="AE3" s="69"/>
      <c r="AF3" s="69"/>
      <c r="AG3" s="69"/>
      <c r="AH3" s="69"/>
      <c r="AI3" s="69"/>
      <c r="AJ3" s="69"/>
      <c r="AK3" s="69"/>
      <c r="AL3" s="69"/>
      <c r="AM3" s="69"/>
      <c r="AN3" s="69"/>
      <c r="AO3" s="69"/>
      <c r="AP3" s="69"/>
      <c r="AQ3" s="69"/>
      <c r="AR3" s="69"/>
      <c r="AS3" s="69"/>
      <c r="AT3" s="69"/>
      <c r="AU3" s="69"/>
      <c r="AV3" s="69"/>
      <c r="AW3" s="69"/>
      <c r="AX3" s="70"/>
      <c r="AY3" s="36"/>
      <c r="AZ3" s="36"/>
      <c r="BA3" s="68" t="s">
        <v>31</v>
      </c>
      <c r="BB3" s="69"/>
      <c r="BC3" s="69"/>
      <c r="BD3" s="69"/>
      <c r="BE3" s="69"/>
      <c r="BF3" s="69"/>
      <c r="BG3" s="69"/>
      <c r="BH3" s="69"/>
      <c r="BI3" s="69"/>
      <c r="BJ3" s="69"/>
      <c r="BK3" s="69"/>
      <c r="BL3" s="69"/>
      <c r="BM3" s="69"/>
      <c r="BN3" s="69"/>
      <c r="BO3" s="69"/>
      <c r="BP3" s="69"/>
      <c r="BQ3" s="69"/>
      <c r="BR3" s="69"/>
      <c r="BS3" s="69"/>
      <c r="BT3" s="69"/>
      <c r="BU3" s="69"/>
      <c r="BV3" s="69"/>
      <c r="BW3" s="70"/>
      <c r="BX3" s="41"/>
      <c r="BY3" s="68" t="s">
        <v>18</v>
      </c>
      <c r="BZ3" s="69"/>
      <c r="CA3" s="69"/>
      <c r="CB3" s="69"/>
      <c r="CC3" s="69"/>
      <c r="CD3" s="69"/>
      <c r="CE3" s="69"/>
      <c r="CF3" s="69"/>
      <c r="CG3" s="69"/>
      <c r="CH3" s="69"/>
      <c r="CI3" s="69"/>
      <c r="CJ3" s="69"/>
      <c r="CK3" s="70"/>
      <c r="CL3" s="7"/>
      <c r="CM3" s="25"/>
      <c r="DE3" s="35"/>
      <c r="DF3" s="35"/>
      <c r="DG3" s="35"/>
      <c r="DH3" s="35"/>
      <c r="DI3" s="35"/>
      <c r="DJ3" s="35"/>
      <c r="DK3" s="35"/>
      <c r="DL3" s="35"/>
      <c r="DM3" s="35"/>
      <c r="DN3" s="35"/>
    </row>
    <row r="4" spans="1:118" ht="15" customHeight="1" thickBot="1" x14ac:dyDescent="0.3">
      <c r="A4" s="40"/>
      <c r="B4" s="29"/>
      <c r="C4" s="29"/>
      <c r="D4" s="29"/>
      <c r="E4" s="29"/>
      <c r="F4" s="29"/>
      <c r="G4" s="29"/>
      <c r="H4" s="29"/>
      <c r="I4" s="29"/>
      <c r="J4" s="29"/>
      <c r="K4" s="29"/>
      <c r="L4" s="29"/>
      <c r="M4" s="29"/>
      <c r="N4" s="29"/>
      <c r="O4" s="29"/>
      <c r="P4" s="29"/>
      <c r="Q4" s="12"/>
      <c r="R4" s="12"/>
      <c r="S4" s="12"/>
      <c r="T4" s="12"/>
      <c r="U4" s="12"/>
      <c r="V4" s="12"/>
      <c r="W4" s="12"/>
      <c r="X4" s="12"/>
      <c r="Y4" s="36"/>
      <c r="Z4" s="36"/>
      <c r="AA4" s="6"/>
      <c r="AB4" s="71"/>
      <c r="AC4" s="72"/>
      <c r="AD4" s="72"/>
      <c r="AE4" s="72"/>
      <c r="AF4" s="72"/>
      <c r="AG4" s="72"/>
      <c r="AH4" s="72"/>
      <c r="AI4" s="72"/>
      <c r="AJ4" s="72"/>
      <c r="AK4" s="72"/>
      <c r="AL4" s="72"/>
      <c r="AM4" s="72"/>
      <c r="AN4" s="72"/>
      <c r="AO4" s="72"/>
      <c r="AP4" s="72"/>
      <c r="AQ4" s="72"/>
      <c r="AR4" s="72"/>
      <c r="AS4" s="72"/>
      <c r="AT4" s="72"/>
      <c r="AU4" s="72"/>
      <c r="AV4" s="72"/>
      <c r="AW4" s="72"/>
      <c r="AX4" s="73"/>
      <c r="AY4" s="36"/>
      <c r="AZ4" s="36"/>
      <c r="BA4" s="71"/>
      <c r="BB4" s="72"/>
      <c r="BC4" s="72"/>
      <c r="BD4" s="72"/>
      <c r="BE4" s="72"/>
      <c r="BF4" s="72"/>
      <c r="BG4" s="72"/>
      <c r="BH4" s="72"/>
      <c r="BI4" s="72"/>
      <c r="BJ4" s="72"/>
      <c r="BK4" s="72"/>
      <c r="BL4" s="72"/>
      <c r="BM4" s="72"/>
      <c r="BN4" s="72"/>
      <c r="BO4" s="72"/>
      <c r="BP4" s="72"/>
      <c r="BQ4" s="72"/>
      <c r="BR4" s="72"/>
      <c r="BS4" s="72"/>
      <c r="BT4" s="72"/>
      <c r="BU4" s="72"/>
      <c r="BV4" s="72"/>
      <c r="BW4" s="73"/>
      <c r="BX4" s="41"/>
      <c r="BY4" s="71"/>
      <c r="BZ4" s="72"/>
      <c r="CA4" s="72"/>
      <c r="CB4" s="72"/>
      <c r="CC4" s="72"/>
      <c r="CD4" s="72"/>
      <c r="CE4" s="72"/>
      <c r="CF4" s="72"/>
      <c r="CG4" s="72"/>
      <c r="CH4" s="72"/>
      <c r="CI4" s="72"/>
      <c r="CJ4" s="72"/>
      <c r="CK4" s="73"/>
      <c r="CL4" s="7"/>
      <c r="CM4" s="25"/>
      <c r="DE4" s="35"/>
      <c r="DF4" s="35"/>
      <c r="DG4" s="35"/>
      <c r="DH4" s="35"/>
      <c r="DI4" s="35"/>
      <c r="DJ4" s="35"/>
      <c r="DK4" s="35"/>
      <c r="DL4" s="35"/>
      <c r="DM4" s="35"/>
      <c r="DN4" s="35"/>
    </row>
    <row r="5" spans="1:118" ht="15" customHeight="1" thickTop="1" thickBot="1" x14ac:dyDescent="0.3">
      <c r="A5" s="40"/>
      <c r="B5" s="36"/>
      <c r="C5" s="36"/>
      <c r="D5" s="36"/>
      <c r="E5" s="36"/>
      <c r="F5" s="36"/>
      <c r="G5" s="36"/>
      <c r="H5" s="36"/>
      <c r="I5" s="36"/>
      <c r="J5" s="36"/>
      <c r="K5" s="36"/>
      <c r="L5" s="36"/>
      <c r="M5" s="36"/>
      <c r="N5" s="36"/>
      <c r="O5" s="36"/>
      <c r="P5" s="48"/>
      <c r="Q5" s="48"/>
      <c r="R5" s="48"/>
      <c r="S5" s="36"/>
      <c r="T5" s="36"/>
      <c r="U5" s="36"/>
      <c r="V5" s="36"/>
      <c r="W5" s="36"/>
      <c r="X5" s="36"/>
      <c r="Y5" s="36"/>
      <c r="Z5" s="36"/>
      <c r="AA5" s="6"/>
      <c r="AB5" s="36"/>
      <c r="AC5" s="36"/>
      <c r="AD5" s="36"/>
      <c r="AE5" s="36"/>
      <c r="AF5" s="36"/>
      <c r="AG5" s="36"/>
      <c r="AH5" s="36"/>
      <c r="AI5" s="36"/>
      <c r="AJ5" s="36"/>
      <c r="AK5" s="36"/>
      <c r="AL5" s="36"/>
      <c r="AM5" s="36"/>
      <c r="AN5" s="36"/>
      <c r="AO5" s="36"/>
      <c r="AP5" s="36"/>
      <c r="AQ5" s="36"/>
      <c r="AR5" s="36"/>
      <c r="AS5" s="36"/>
      <c r="AT5" s="36"/>
      <c r="AU5" s="36"/>
      <c r="AV5" s="36"/>
      <c r="AW5" s="36"/>
      <c r="AX5" s="36"/>
      <c r="AY5" s="36"/>
      <c r="AZ5" s="48"/>
      <c r="BA5" s="48"/>
      <c r="BB5" s="36"/>
      <c r="BC5" s="36"/>
      <c r="BD5" s="36"/>
      <c r="BE5" s="36"/>
      <c r="BF5" s="36"/>
      <c r="BG5" s="36"/>
      <c r="BH5" s="36"/>
      <c r="BI5" s="36"/>
      <c r="BJ5" s="36"/>
      <c r="BK5" s="36"/>
      <c r="BL5" s="36"/>
      <c r="BM5" s="36"/>
      <c r="BN5" s="36"/>
      <c r="BO5" s="36"/>
      <c r="BP5" s="36"/>
      <c r="BQ5" s="36"/>
      <c r="BR5" s="36"/>
      <c r="BS5" s="36"/>
      <c r="BT5" s="36"/>
      <c r="BU5" s="36"/>
      <c r="BV5" s="36"/>
      <c r="BW5" s="36"/>
      <c r="BX5" s="36"/>
      <c r="BY5" s="36"/>
      <c r="BZ5" s="36"/>
      <c r="CA5" s="36"/>
      <c r="CB5" s="36"/>
      <c r="CC5" s="36"/>
      <c r="CD5" s="36"/>
      <c r="CE5" s="36"/>
      <c r="CF5" s="36"/>
      <c r="CG5" s="36"/>
      <c r="CH5" s="36"/>
      <c r="CI5" s="36"/>
      <c r="CJ5" s="36"/>
      <c r="CK5" s="36"/>
      <c r="CL5" s="7"/>
      <c r="CM5" s="25"/>
      <c r="DE5" s="35"/>
      <c r="DF5" s="35"/>
      <c r="DG5" s="35"/>
      <c r="DH5" s="35"/>
      <c r="DI5" s="35"/>
      <c r="DJ5" s="35"/>
      <c r="DK5" s="35"/>
      <c r="DL5" s="35"/>
      <c r="DM5" s="35"/>
      <c r="DN5" s="35"/>
    </row>
    <row r="6" spans="1:118" ht="15" customHeight="1" x14ac:dyDescent="0.25">
      <c r="A6" s="40"/>
      <c r="B6" s="68" t="s">
        <v>54</v>
      </c>
      <c r="C6" s="69"/>
      <c r="D6" s="69"/>
      <c r="E6" s="69"/>
      <c r="F6" s="69"/>
      <c r="G6" s="69"/>
      <c r="H6" s="69"/>
      <c r="I6" s="69"/>
      <c r="J6" s="69"/>
      <c r="K6" s="69"/>
      <c r="L6" s="69"/>
      <c r="M6" s="69"/>
      <c r="N6" s="69"/>
      <c r="O6" s="69"/>
      <c r="P6" s="69"/>
      <c r="Q6" s="69"/>
      <c r="R6" s="69"/>
      <c r="S6" s="69"/>
      <c r="T6" s="69"/>
      <c r="U6" s="69"/>
      <c r="V6" s="69"/>
      <c r="W6" s="69"/>
      <c r="X6" s="70"/>
      <c r="Y6" s="34"/>
      <c r="Z6" s="36"/>
      <c r="AA6" s="6"/>
      <c r="AB6" s="36"/>
      <c r="AC6" s="36"/>
      <c r="AD6" s="36"/>
      <c r="AE6" s="36"/>
      <c r="AF6" s="36"/>
      <c r="AG6" s="36"/>
      <c r="AH6" s="36"/>
      <c r="AI6" s="36"/>
      <c r="AJ6" s="36"/>
      <c r="AK6" s="36"/>
      <c r="AL6" s="36"/>
      <c r="AM6" s="36"/>
      <c r="AN6" s="36"/>
      <c r="AO6" s="36"/>
      <c r="AP6" s="36"/>
      <c r="AQ6" s="36"/>
      <c r="AR6" s="36"/>
      <c r="AS6" s="36"/>
      <c r="AT6" s="36"/>
      <c r="AU6" s="36"/>
      <c r="AV6" s="36"/>
      <c r="AW6" s="36"/>
      <c r="AX6" s="36"/>
      <c r="AY6" s="36"/>
      <c r="AZ6" s="48"/>
      <c r="BA6" s="81" t="s">
        <v>25</v>
      </c>
      <c r="BB6" s="82"/>
      <c r="BC6" s="82"/>
      <c r="BD6" s="82"/>
      <c r="BE6" s="83"/>
      <c r="BF6" s="36"/>
      <c r="BG6" s="36"/>
      <c r="BH6" s="36"/>
      <c r="BI6" s="36"/>
      <c r="BJ6" s="36"/>
      <c r="BK6" s="36"/>
      <c r="BL6" s="36"/>
      <c r="BM6" s="36"/>
      <c r="BN6" s="36"/>
      <c r="BO6" s="36"/>
      <c r="BP6" s="36"/>
      <c r="BQ6" s="36"/>
      <c r="BR6" s="36"/>
      <c r="BS6" s="36"/>
      <c r="BT6" s="36"/>
      <c r="BU6" s="36"/>
      <c r="BV6" s="36"/>
      <c r="BW6" s="36"/>
      <c r="BX6" s="36"/>
      <c r="BY6" s="97" t="s">
        <v>19</v>
      </c>
      <c r="BZ6" s="97"/>
      <c r="CA6" s="97"/>
      <c r="CB6" s="97"/>
      <c r="CC6" s="97"/>
      <c r="CD6" s="97"/>
      <c r="CE6" s="36"/>
      <c r="CF6" s="100">
        <f>GETPIVOTDATA("[Measures].[Count of ID Status]",TBD!$B$10,"[DIM_Status_Entrega].[Categoria]","[DIM_Status_Entrega].[Categoria].&amp;[Antecipado]")</f>
        <v>0.80754863813229572</v>
      </c>
      <c r="CG6" s="101"/>
      <c r="CH6" s="101"/>
      <c r="CI6" s="101"/>
      <c r="CJ6" s="102"/>
      <c r="CK6" s="99"/>
      <c r="CL6" s="7"/>
      <c r="CM6" s="25"/>
      <c r="DE6" s="35"/>
      <c r="DF6" s="35"/>
      <c r="DG6" s="35"/>
      <c r="DH6" s="35"/>
      <c r="DI6" s="35"/>
      <c r="DJ6" s="35"/>
      <c r="DK6" s="35"/>
      <c r="DL6" s="35"/>
      <c r="DM6" s="35"/>
      <c r="DN6" s="35"/>
    </row>
    <row r="7" spans="1:118" ht="15" customHeight="1" thickBot="1" x14ac:dyDescent="0.3">
      <c r="A7" s="40"/>
      <c r="B7" s="71"/>
      <c r="C7" s="72"/>
      <c r="D7" s="72"/>
      <c r="E7" s="72"/>
      <c r="F7" s="72"/>
      <c r="G7" s="72"/>
      <c r="H7" s="72"/>
      <c r="I7" s="72"/>
      <c r="J7" s="72"/>
      <c r="K7" s="72"/>
      <c r="L7" s="72"/>
      <c r="M7" s="72"/>
      <c r="N7" s="72"/>
      <c r="O7" s="72"/>
      <c r="P7" s="72"/>
      <c r="Q7" s="72"/>
      <c r="R7" s="72"/>
      <c r="S7" s="72"/>
      <c r="T7" s="72"/>
      <c r="U7" s="72"/>
      <c r="V7" s="72"/>
      <c r="W7" s="72"/>
      <c r="X7" s="73"/>
      <c r="Y7" s="34"/>
      <c r="Z7" s="36"/>
      <c r="AA7" s="6"/>
      <c r="AB7" s="36"/>
      <c r="AC7" s="36"/>
      <c r="AD7" s="36"/>
      <c r="AE7" s="36"/>
      <c r="AF7" s="36"/>
      <c r="AG7" s="36"/>
      <c r="AH7" s="36"/>
      <c r="AI7" s="36"/>
      <c r="AJ7" s="36"/>
      <c r="AK7" s="36"/>
      <c r="AL7" s="36"/>
      <c r="AM7" s="36"/>
      <c r="AN7" s="36"/>
      <c r="AO7" s="36"/>
      <c r="AP7" s="36"/>
      <c r="AQ7" s="36"/>
      <c r="AR7" s="36"/>
      <c r="AS7" s="36"/>
      <c r="AT7" s="36"/>
      <c r="AU7" s="48"/>
      <c r="AV7" s="48"/>
      <c r="AW7" s="48"/>
      <c r="AX7" s="48"/>
      <c r="AY7" s="48"/>
      <c r="AZ7" s="36"/>
      <c r="BA7" s="74"/>
      <c r="BB7" s="75"/>
      <c r="BC7" s="75"/>
      <c r="BD7" s="75"/>
      <c r="BE7" s="76"/>
      <c r="BF7" s="36"/>
      <c r="BG7" s="36"/>
      <c r="BH7" s="36"/>
      <c r="BI7" s="36"/>
      <c r="BJ7" s="36"/>
      <c r="BK7" s="36"/>
      <c r="BL7" s="36"/>
      <c r="BM7" s="36"/>
      <c r="BN7" s="36"/>
      <c r="BO7" s="36"/>
      <c r="BP7" s="36"/>
      <c r="BQ7" s="36"/>
      <c r="BR7" s="36"/>
      <c r="BS7" s="36"/>
      <c r="BT7" s="36"/>
      <c r="BU7" s="36"/>
      <c r="BV7" s="36"/>
      <c r="BW7" s="36"/>
      <c r="BX7" s="36"/>
      <c r="BY7" s="97"/>
      <c r="BZ7" s="97"/>
      <c r="CA7" s="97"/>
      <c r="CB7" s="97"/>
      <c r="CC7" s="97"/>
      <c r="CD7" s="97"/>
      <c r="CE7" s="99"/>
      <c r="CF7" s="103"/>
      <c r="CG7" s="104"/>
      <c r="CH7" s="104"/>
      <c r="CI7" s="104"/>
      <c r="CJ7" s="105"/>
      <c r="CK7" s="99"/>
      <c r="CL7" s="7"/>
      <c r="CM7" s="25"/>
      <c r="DE7" s="35"/>
      <c r="DF7" s="35"/>
      <c r="DG7" s="35"/>
      <c r="DH7" s="35"/>
      <c r="DI7" s="35"/>
      <c r="DJ7" s="35"/>
      <c r="DK7" s="35"/>
      <c r="DL7" s="35"/>
      <c r="DM7" s="35"/>
      <c r="DN7" s="35"/>
    </row>
    <row r="8" spans="1:118" ht="15" customHeight="1" thickBot="1" x14ac:dyDescent="0.3">
      <c r="A8" s="40"/>
      <c r="B8" s="31"/>
      <c r="C8" s="52"/>
      <c r="D8" s="52"/>
      <c r="E8" s="52"/>
      <c r="F8" s="52"/>
      <c r="G8" s="52"/>
      <c r="H8" s="52"/>
      <c r="I8" s="52"/>
      <c r="J8" s="52"/>
      <c r="K8" s="52"/>
      <c r="L8" s="52"/>
      <c r="M8" s="52"/>
      <c r="N8" s="52"/>
      <c r="O8" s="52"/>
      <c r="P8" s="52"/>
      <c r="Q8" s="36"/>
      <c r="R8" s="36"/>
      <c r="S8" s="36"/>
      <c r="T8" s="36"/>
      <c r="U8" s="36"/>
      <c r="V8" s="36"/>
      <c r="W8" s="36"/>
      <c r="X8" s="22"/>
      <c r="Y8" s="34"/>
      <c r="Z8" s="36"/>
      <c r="AA8" s="6"/>
      <c r="AB8" s="36"/>
      <c r="AC8" s="36"/>
      <c r="AD8" s="36"/>
      <c r="AE8" s="36"/>
      <c r="AF8" s="36"/>
      <c r="AG8" s="36"/>
      <c r="AH8" s="36"/>
      <c r="AI8" s="36"/>
      <c r="AJ8" s="36"/>
      <c r="AK8" s="36"/>
      <c r="AL8" s="36"/>
      <c r="AM8" s="36"/>
      <c r="AN8" s="36"/>
      <c r="AO8" s="36"/>
      <c r="AP8" s="36"/>
      <c r="AQ8" s="36"/>
      <c r="AR8" s="36"/>
      <c r="AS8" s="36"/>
      <c r="AT8" s="36"/>
      <c r="AU8" s="36"/>
      <c r="AV8" s="36"/>
      <c r="AW8" s="36"/>
      <c r="AX8" s="36"/>
      <c r="AY8" s="36"/>
      <c r="AZ8" s="41"/>
      <c r="BA8" s="77"/>
      <c r="BB8" s="78"/>
      <c r="BC8" s="78"/>
      <c r="BD8" s="78"/>
      <c r="BE8" s="79"/>
      <c r="BF8" s="36"/>
      <c r="BG8" s="36"/>
      <c r="BH8" s="36"/>
      <c r="BI8" s="80" t="s">
        <v>38</v>
      </c>
      <c r="BJ8" s="80"/>
      <c r="BK8" s="80"/>
      <c r="BL8" s="80"/>
      <c r="BM8" s="80"/>
      <c r="BN8" s="80" t="s">
        <v>37</v>
      </c>
      <c r="BO8" s="80"/>
      <c r="BP8" s="80"/>
      <c r="BQ8" s="80"/>
      <c r="BR8" s="80"/>
      <c r="BS8" s="80" t="s">
        <v>39</v>
      </c>
      <c r="BT8" s="80"/>
      <c r="BU8" s="80"/>
      <c r="BV8" s="80"/>
      <c r="BW8" s="80"/>
      <c r="BX8" s="57"/>
      <c r="BY8" s="98"/>
      <c r="BZ8" s="98"/>
      <c r="CA8" s="98"/>
      <c r="CB8" s="98"/>
      <c r="CC8" s="98"/>
      <c r="CD8" s="98"/>
      <c r="CE8" s="36"/>
      <c r="CF8" s="36"/>
      <c r="CG8" s="36"/>
      <c r="CH8" s="36"/>
      <c r="CI8" s="36"/>
      <c r="CJ8" s="36"/>
      <c r="CK8" s="36"/>
      <c r="CL8" s="7"/>
      <c r="CM8" s="25"/>
      <c r="DE8" s="35"/>
      <c r="DF8" s="35"/>
      <c r="DG8" s="35"/>
      <c r="DH8" s="35"/>
      <c r="DI8" s="35"/>
      <c r="DJ8" s="35"/>
      <c r="DK8" s="35"/>
      <c r="DL8" s="35"/>
      <c r="DM8" s="35"/>
      <c r="DN8" s="35"/>
    </row>
    <row r="9" spans="1:118" ht="15" customHeight="1" x14ac:dyDescent="0.25">
      <c r="A9" s="42"/>
      <c r="B9" s="21"/>
      <c r="C9" s="36"/>
      <c r="D9" s="36"/>
      <c r="E9" s="36"/>
      <c r="F9" s="36"/>
      <c r="G9" s="36"/>
      <c r="H9" s="36"/>
      <c r="I9" s="36"/>
      <c r="J9" s="36"/>
      <c r="K9" s="36"/>
      <c r="L9" s="36"/>
      <c r="M9" s="36"/>
      <c r="N9" s="36"/>
      <c r="O9" s="36"/>
      <c r="P9" s="36"/>
      <c r="Q9" s="36"/>
      <c r="R9" s="36"/>
      <c r="S9" s="36"/>
      <c r="T9" s="36"/>
      <c r="U9" s="36"/>
      <c r="V9" s="36"/>
      <c r="W9" s="36"/>
      <c r="X9" s="22"/>
      <c r="Y9" s="34"/>
      <c r="Z9" s="36"/>
      <c r="AA9" s="6"/>
      <c r="AB9" s="36"/>
      <c r="AC9" s="36"/>
      <c r="AD9" s="36"/>
      <c r="AE9" s="36"/>
      <c r="AF9" s="36"/>
      <c r="AG9" s="36"/>
      <c r="AH9" s="36"/>
      <c r="AI9" s="36"/>
      <c r="AJ9" s="36"/>
      <c r="AK9" s="36"/>
      <c r="AL9" s="36"/>
      <c r="AM9" s="36"/>
      <c r="AN9" s="36"/>
      <c r="AO9" s="36"/>
      <c r="AP9" s="36"/>
      <c r="AQ9" s="36"/>
      <c r="AR9" s="36"/>
      <c r="AS9" s="36"/>
      <c r="AT9" s="36"/>
      <c r="AU9" s="36"/>
      <c r="AV9" s="36"/>
      <c r="AW9" s="36"/>
      <c r="AX9" s="36"/>
      <c r="AY9" s="36"/>
      <c r="AZ9" s="41"/>
      <c r="BA9" s="41"/>
      <c r="BB9" s="41"/>
      <c r="BC9" s="41"/>
      <c r="BD9" s="36"/>
      <c r="BE9" s="36"/>
      <c r="BF9" s="36"/>
      <c r="BG9" s="36"/>
      <c r="BH9" s="36"/>
      <c r="BI9" s="80"/>
      <c r="BJ9" s="80"/>
      <c r="BK9" s="80"/>
      <c r="BL9" s="80"/>
      <c r="BM9" s="80"/>
      <c r="BN9" s="80"/>
      <c r="BO9" s="80"/>
      <c r="BP9" s="80"/>
      <c r="BQ9" s="80"/>
      <c r="BR9" s="80"/>
      <c r="BS9" s="80"/>
      <c r="BT9" s="80"/>
      <c r="BU9" s="80"/>
      <c r="BV9" s="80"/>
      <c r="BW9" s="80"/>
      <c r="BX9" s="57"/>
      <c r="BY9" s="88" t="s">
        <v>3</v>
      </c>
      <c r="BZ9" s="88"/>
      <c r="CA9" s="88"/>
      <c r="CB9" s="88"/>
      <c r="CC9" s="88"/>
      <c r="CD9" s="88"/>
      <c r="CE9" s="36"/>
      <c r="CF9" s="100">
        <f>GETPIVOTDATA("[Measures].[Count of ID Status]",TBD!$B$10,"[DIM_Status_Entrega].[Categoria]","[DIM_Status_Entrega].[Categoria].&amp;[No prazo]")</f>
        <v>5.3929961089494161E-2</v>
      </c>
      <c r="CG9" s="101"/>
      <c r="CH9" s="101"/>
      <c r="CI9" s="101"/>
      <c r="CJ9" s="102"/>
      <c r="CK9" s="99"/>
      <c r="CL9" s="7"/>
      <c r="CM9" s="25"/>
      <c r="DE9" s="35"/>
      <c r="DF9" s="35"/>
      <c r="DG9" s="35"/>
      <c r="DH9" s="35"/>
      <c r="DI9" s="35"/>
      <c r="DJ9" s="35"/>
      <c r="DK9" s="35"/>
      <c r="DL9" s="35"/>
      <c r="DM9" s="35"/>
      <c r="DN9" s="35"/>
    </row>
    <row r="10" spans="1:118" ht="15" customHeight="1" thickBot="1" x14ac:dyDescent="0.3">
      <c r="A10" s="40"/>
      <c r="B10" s="31"/>
      <c r="C10" s="52"/>
      <c r="D10" s="52"/>
      <c r="E10" s="52"/>
      <c r="F10" s="52"/>
      <c r="G10" s="52"/>
      <c r="H10" s="36"/>
      <c r="I10" s="36"/>
      <c r="J10" s="36"/>
      <c r="K10" s="36"/>
      <c r="L10" s="36"/>
      <c r="M10" s="36"/>
      <c r="N10" s="36"/>
      <c r="O10" s="36"/>
      <c r="P10" s="52"/>
      <c r="Q10" s="36"/>
      <c r="R10" s="36"/>
      <c r="S10" s="36"/>
      <c r="T10" s="36"/>
      <c r="U10" s="36"/>
      <c r="V10" s="36"/>
      <c r="W10" s="36"/>
      <c r="X10" s="22"/>
      <c r="Y10" s="34"/>
      <c r="Z10" s="36"/>
      <c r="AA10" s="6"/>
      <c r="AB10" s="36"/>
      <c r="AC10" s="36"/>
      <c r="AD10" s="36"/>
      <c r="AE10" s="36"/>
      <c r="AF10" s="36"/>
      <c r="AG10" s="36"/>
      <c r="AH10" s="36"/>
      <c r="AI10" s="36"/>
      <c r="AJ10" s="36"/>
      <c r="AK10" s="36"/>
      <c r="AL10" s="36"/>
      <c r="AM10" s="36"/>
      <c r="AN10" s="36"/>
      <c r="AO10" s="36"/>
      <c r="AP10" s="36"/>
      <c r="AQ10" s="36"/>
      <c r="AR10" s="36"/>
      <c r="AS10" s="36"/>
      <c r="AT10" s="36"/>
      <c r="AU10" s="36"/>
      <c r="AV10" s="36"/>
      <c r="AW10" s="36"/>
      <c r="AX10" s="36"/>
      <c r="AY10" s="36"/>
      <c r="AZ10" s="36"/>
      <c r="BA10" s="36"/>
      <c r="BB10" s="36"/>
      <c r="BC10" s="66" t="s">
        <v>34</v>
      </c>
      <c r="BD10" s="66"/>
      <c r="BE10" s="66"/>
      <c r="BF10" s="66"/>
      <c r="BG10" s="66"/>
      <c r="BH10" s="66"/>
      <c r="BI10" s="80"/>
      <c r="BJ10" s="80"/>
      <c r="BK10" s="80"/>
      <c r="BL10" s="80"/>
      <c r="BM10" s="80"/>
      <c r="BN10" s="80"/>
      <c r="BO10" s="80"/>
      <c r="BP10" s="80"/>
      <c r="BQ10" s="80"/>
      <c r="BR10" s="80"/>
      <c r="BS10" s="80"/>
      <c r="BT10" s="80"/>
      <c r="BU10" s="80"/>
      <c r="BV10" s="80"/>
      <c r="BW10" s="80"/>
      <c r="BX10" s="57"/>
      <c r="BY10" s="88"/>
      <c r="BZ10" s="88"/>
      <c r="CA10" s="88"/>
      <c r="CB10" s="88"/>
      <c r="CC10" s="88"/>
      <c r="CD10" s="88"/>
      <c r="CE10" s="99"/>
      <c r="CF10" s="103"/>
      <c r="CG10" s="104"/>
      <c r="CH10" s="104"/>
      <c r="CI10" s="104"/>
      <c r="CJ10" s="105"/>
      <c r="CK10" s="99"/>
      <c r="CL10" s="7"/>
      <c r="CM10" s="25"/>
      <c r="DE10" s="35"/>
      <c r="DF10" s="35"/>
      <c r="DG10" s="35"/>
      <c r="DH10" s="35"/>
      <c r="DI10" s="35"/>
      <c r="DJ10" s="35"/>
      <c r="DK10" s="35"/>
      <c r="DL10" s="35"/>
      <c r="DM10" s="35"/>
      <c r="DN10" s="35"/>
    </row>
    <row r="11" spans="1:118" ht="15" customHeight="1" thickTop="1" thickBot="1" x14ac:dyDescent="0.3">
      <c r="A11" s="40"/>
      <c r="B11" s="31"/>
      <c r="C11" s="36"/>
      <c r="D11" s="36"/>
      <c r="E11" s="36"/>
      <c r="F11" s="36"/>
      <c r="G11" s="36"/>
      <c r="H11" s="36"/>
      <c r="I11" s="36"/>
      <c r="J11" s="36"/>
      <c r="K11" s="36"/>
      <c r="L11" s="36"/>
      <c r="M11" s="36"/>
      <c r="N11" s="36"/>
      <c r="O11" s="36"/>
      <c r="P11" s="36"/>
      <c r="Q11" s="36"/>
      <c r="R11" s="36"/>
      <c r="S11" s="36"/>
      <c r="T11" s="36"/>
      <c r="U11" s="36"/>
      <c r="V11" s="36"/>
      <c r="W11" s="36"/>
      <c r="X11" s="22"/>
      <c r="Y11" s="34"/>
      <c r="Z11" s="36"/>
      <c r="AA11" s="6"/>
      <c r="AB11" s="36"/>
      <c r="AC11" s="36"/>
      <c r="AD11" s="36"/>
      <c r="AE11" s="36"/>
      <c r="AF11" s="36"/>
      <c r="AG11" s="36"/>
      <c r="AH11" s="36"/>
      <c r="AI11" s="48"/>
      <c r="AJ11" s="36"/>
      <c r="AK11" s="36"/>
      <c r="AL11" s="36"/>
      <c r="AM11" s="36"/>
      <c r="AN11" s="36"/>
      <c r="AO11" s="36"/>
      <c r="AP11" s="36"/>
      <c r="AQ11" s="36"/>
      <c r="AR11" s="36"/>
      <c r="AS11" s="36"/>
      <c r="AT11" s="36"/>
      <c r="AU11" s="36"/>
      <c r="AV11" s="36"/>
      <c r="AW11" s="36"/>
      <c r="AX11" s="36"/>
      <c r="AY11" s="36"/>
      <c r="AZ11" s="36"/>
      <c r="BA11" s="36"/>
      <c r="BB11" s="36"/>
      <c r="BC11" s="66"/>
      <c r="BD11" s="66"/>
      <c r="BE11" s="66"/>
      <c r="BF11" s="66"/>
      <c r="BG11" s="66"/>
      <c r="BH11" s="66"/>
      <c r="BI11" s="36"/>
      <c r="BJ11" s="60">
        <f>Indicadores!$B$6</f>
        <v>0</v>
      </c>
      <c r="BK11" s="61"/>
      <c r="BL11" s="62"/>
      <c r="BM11" s="10"/>
      <c r="BN11" s="10"/>
      <c r="BO11" s="60">
        <f>Indicadores!$C$6</f>
        <v>0</v>
      </c>
      <c r="BP11" s="61"/>
      <c r="BQ11" s="62"/>
      <c r="BR11" s="10"/>
      <c r="BS11" s="10"/>
      <c r="BT11" s="60">
        <f>Indicadores!$D$6</f>
        <v>0</v>
      </c>
      <c r="BU11" s="61"/>
      <c r="BV11" s="62"/>
      <c r="BW11" s="56"/>
      <c r="BX11" s="36"/>
      <c r="BY11" s="98"/>
      <c r="BZ11" s="98"/>
      <c r="CA11" s="98"/>
      <c r="CB11" s="98"/>
      <c r="CC11" s="98"/>
      <c r="CD11" s="98"/>
      <c r="CE11" s="36"/>
      <c r="CF11" s="36"/>
      <c r="CG11" s="36"/>
      <c r="CH11" s="36"/>
      <c r="CI11" s="36"/>
      <c r="CJ11" s="36"/>
      <c r="CK11" s="36"/>
      <c r="CL11" s="7"/>
      <c r="CM11" s="25"/>
      <c r="DE11" s="35"/>
      <c r="DF11" s="35"/>
      <c r="DG11" s="35"/>
      <c r="DH11" s="35"/>
      <c r="DI11" s="35"/>
      <c r="DJ11" s="35"/>
      <c r="DK11" s="35"/>
      <c r="DL11" s="35"/>
      <c r="DM11" s="35"/>
      <c r="DN11" s="35"/>
    </row>
    <row r="12" spans="1:118" ht="15" customHeight="1" thickBot="1" x14ac:dyDescent="0.3">
      <c r="A12" s="40"/>
      <c r="B12" s="31"/>
      <c r="C12" s="36"/>
      <c r="D12" s="36"/>
      <c r="E12" s="36"/>
      <c r="F12" s="36"/>
      <c r="G12" s="36"/>
      <c r="H12" s="36"/>
      <c r="I12" s="36"/>
      <c r="J12" s="36"/>
      <c r="K12" s="36"/>
      <c r="L12" s="36"/>
      <c r="M12" s="36"/>
      <c r="N12" s="36"/>
      <c r="O12" s="36"/>
      <c r="P12" s="36"/>
      <c r="Q12" s="36"/>
      <c r="R12" s="36"/>
      <c r="S12" s="36"/>
      <c r="T12" s="36"/>
      <c r="U12" s="36"/>
      <c r="V12" s="36"/>
      <c r="W12" s="36"/>
      <c r="X12" s="22"/>
      <c r="Y12" s="34"/>
      <c r="Z12" s="36"/>
      <c r="AA12" s="6"/>
      <c r="AB12" s="36"/>
      <c r="AC12" s="36"/>
      <c r="AD12" s="36"/>
      <c r="AE12" s="36"/>
      <c r="AF12" s="36"/>
      <c r="AG12" s="36"/>
      <c r="AH12" s="36"/>
      <c r="AI12" s="48"/>
      <c r="AJ12" s="36"/>
      <c r="AK12" s="36"/>
      <c r="AL12" s="36"/>
      <c r="AM12" s="36"/>
      <c r="AN12" s="36"/>
      <c r="AO12" s="36"/>
      <c r="AP12" s="36"/>
      <c r="AQ12" s="36"/>
      <c r="AR12" s="36"/>
      <c r="AS12" s="36"/>
      <c r="AT12" s="36"/>
      <c r="AU12" s="36"/>
      <c r="AV12" s="36"/>
      <c r="AW12" s="36"/>
      <c r="AX12" s="36"/>
      <c r="AY12" s="36"/>
      <c r="AZ12" s="36"/>
      <c r="BA12" s="36"/>
      <c r="BB12" s="36"/>
      <c r="BC12" s="66"/>
      <c r="BD12" s="66"/>
      <c r="BE12" s="66"/>
      <c r="BF12" s="66"/>
      <c r="BG12" s="66"/>
      <c r="BH12" s="66"/>
      <c r="BI12" s="13"/>
      <c r="BJ12" s="63"/>
      <c r="BK12" s="64"/>
      <c r="BL12" s="65"/>
      <c r="BM12" s="36"/>
      <c r="BN12" s="36"/>
      <c r="BO12" s="63"/>
      <c r="BP12" s="64"/>
      <c r="BQ12" s="65"/>
      <c r="BR12" s="36"/>
      <c r="BS12" s="36"/>
      <c r="BT12" s="63"/>
      <c r="BU12" s="64"/>
      <c r="BV12" s="65"/>
      <c r="BW12" s="56"/>
      <c r="BX12" s="36"/>
      <c r="BY12" s="88" t="s">
        <v>23</v>
      </c>
      <c r="BZ12" s="88"/>
      <c r="CA12" s="88"/>
      <c r="CB12" s="88"/>
      <c r="CC12" s="88"/>
      <c r="CD12" s="88"/>
      <c r="CE12" s="36"/>
      <c r="CF12" s="100">
        <f>GETPIVOTDATA("[Measures].[Count of ID Status]",TBD!$B$10,"[DIM_Status_Entrega].[Categoria]","[DIM_Status_Entrega].[Categoria].&amp;[Atrasado]")</f>
        <v>0.13852140077821012</v>
      </c>
      <c r="CG12" s="101"/>
      <c r="CH12" s="101"/>
      <c r="CI12" s="101"/>
      <c r="CJ12" s="102"/>
      <c r="CK12" s="99"/>
      <c r="CL12" s="7"/>
      <c r="CM12" s="25"/>
      <c r="DE12" s="35"/>
      <c r="DF12" s="35"/>
      <c r="DG12" s="35"/>
      <c r="DH12" s="35"/>
      <c r="DI12" s="35"/>
      <c r="DJ12" s="35"/>
      <c r="DK12" s="35"/>
      <c r="DL12" s="35"/>
      <c r="DM12" s="35"/>
      <c r="DN12" s="35"/>
    </row>
    <row r="13" spans="1:118" ht="15" customHeight="1" thickTop="1" thickBot="1" x14ac:dyDescent="0.3">
      <c r="A13" s="40"/>
      <c r="B13" s="31"/>
      <c r="C13" s="52"/>
      <c r="D13" s="52"/>
      <c r="E13" s="52"/>
      <c r="F13" s="52"/>
      <c r="G13" s="52"/>
      <c r="H13" s="52"/>
      <c r="I13" s="52"/>
      <c r="J13" s="52"/>
      <c r="K13" s="52"/>
      <c r="L13" s="52"/>
      <c r="M13" s="52"/>
      <c r="N13" s="52"/>
      <c r="O13" s="52"/>
      <c r="P13" s="52"/>
      <c r="Q13" s="36"/>
      <c r="R13" s="36"/>
      <c r="S13" s="36"/>
      <c r="T13" s="36"/>
      <c r="U13" s="36"/>
      <c r="V13" s="36"/>
      <c r="W13" s="36"/>
      <c r="X13" s="22"/>
      <c r="Y13" s="34"/>
      <c r="Z13" s="36"/>
      <c r="AA13" s="6"/>
      <c r="AB13" s="36"/>
      <c r="AC13" s="36"/>
      <c r="AD13" s="36"/>
      <c r="AE13" s="36"/>
      <c r="AF13" s="36"/>
      <c r="AG13" s="36"/>
      <c r="AH13" s="36"/>
      <c r="AI13" s="48"/>
      <c r="AJ13" s="36"/>
      <c r="AK13" s="36"/>
      <c r="AL13" s="36"/>
      <c r="AM13" s="36"/>
      <c r="AN13" s="36"/>
      <c r="AO13" s="36"/>
      <c r="AP13" s="36"/>
      <c r="AQ13" s="36"/>
      <c r="AR13" s="36"/>
      <c r="AS13" s="36"/>
      <c r="AT13" s="36"/>
      <c r="AU13" s="36"/>
      <c r="AV13" s="36"/>
      <c r="AW13" s="36"/>
      <c r="AX13" s="36"/>
      <c r="AY13" s="36"/>
      <c r="AZ13" s="36"/>
      <c r="BA13" s="36"/>
      <c r="BB13" s="36"/>
      <c r="BC13" s="36"/>
      <c r="BD13" s="36"/>
      <c r="BE13" s="36"/>
      <c r="BF13" s="36"/>
      <c r="BG13" s="36"/>
      <c r="BH13" s="36"/>
      <c r="BI13" s="36"/>
      <c r="BJ13" s="36"/>
      <c r="BK13" s="36"/>
      <c r="BL13" s="36"/>
      <c r="BM13" s="36"/>
      <c r="BN13" s="36"/>
      <c r="BO13" s="36"/>
      <c r="BP13" s="36"/>
      <c r="BQ13" s="36"/>
      <c r="BR13" s="36"/>
      <c r="BS13" s="36"/>
      <c r="BT13" s="36"/>
      <c r="BU13" s="36"/>
      <c r="BV13" s="36"/>
      <c r="BW13" s="36"/>
      <c r="BX13" s="36"/>
      <c r="BY13" s="88"/>
      <c r="BZ13" s="88"/>
      <c r="CA13" s="88"/>
      <c r="CB13" s="88"/>
      <c r="CC13" s="88"/>
      <c r="CD13" s="88"/>
      <c r="CE13" s="99"/>
      <c r="CF13" s="103"/>
      <c r="CG13" s="104"/>
      <c r="CH13" s="104"/>
      <c r="CI13" s="104"/>
      <c r="CJ13" s="105"/>
      <c r="CK13" s="99"/>
      <c r="CL13" s="7"/>
      <c r="CM13" s="25"/>
      <c r="DE13" s="35"/>
      <c r="DF13" s="35"/>
      <c r="DG13" s="35"/>
      <c r="DH13" s="35"/>
      <c r="DI13" s="35"/>
      <c r="DJ13" s="35"/>
      <c r="DK13" s="35"/>
      <c r="DL13" s="35"/>
      <c r="DM13" s="35"/>
      <c r="DN13" s="35"/>
    </row>
    <row r="14" spans="1:118" ht="15" customHeight="1" thickTop="1" thickBot="1" x14ac:dyDescent="0.3">
      <c r="A14" s="40"/>
      <c r="B14" s="31"/>
      <c r="C14" s="52"/>
      <c r="D14" s="52"/>
      <c r="E14" s="52"/>
      <c r="F14" s="52"/>
      <c r="G14" s="52"/>
      <c r="H14" s="52"/>
      <c r="I14" s="36"/>
      <c r="J14" s="36"/>
      <c r="K14" s="36"/>
      <c r="L14" s="36"/>
      <c r="M14" s="36"/>
      <c r="N14" s="36"/>
      <c r="O14" s="52"/>
      <c r="P14" s="52"/>
      <c r="Q14" s="36"/>
      <c r="R14" s="36"/>
      <c r="S14" s="36"/>
      <c r="T14" s="36"/>
      <c r="U14" s="36"/>
      <c r="V14" s="36"/>
      <c r="W14" s="36"/>
      <c r="X14" s="22"/>
      <c r="Y14" s="34"/>
      <c r="Z14" s="36"/>
      <c r="AA14" s="6"/>
      <c r="AB14" s="36"/>
      <c r="AC14" s="36"/>
      <c r="AD14" s="36"/>
      <c r="AE14" s="36"/>
      <c r="AF14" s="36"/>
      <c r="AG14" s="36"/>
      <c r="AH14" s="36"/>
      <c r="AI14" s="48"/>
      <c r="AJ14" s="36"/>
      <c r="AK14" s="36"/>
      <c r="AL14" s="36"/>
      <c r="AM14" s="36"/>
      <c r="AN14" s="36"/>
      <c r="AO14" s="36"/>
      <c r="AP14" s="36"/>
      <c r="AQ14" s="36"/>
      <c r="AR14" s="36"/>
      <c r="AS14" s="36"/>
      <c r="AT14" s="36"/>
      <c r="AU14" s="36"/>
      <c r="AV14" s="36"/>
      <c r="AW14" s="36"/>
      <c r="AX14" s="36"/>
      <c r="AY14" s="36"/>
      <c r="AZ14" s="36"/>
      <c r="BA14" s="59" t="s">
        <v>26</v>
      </c>
      <c r="BB14" s="59"/>
      <c r="BC14" s="59"/>
      <c r="BD14" s="36"/>
      <c r="BE14" s="9"/>
      <c r="BF14" s="9"/>
      <c r="BG14" s="10"/>
      <c r="BH14" s="10"/>
      <c r="BI14" s="10"/>
      <c r="BJ14" s="60">
        <f>Indicadores!$B$7</f>
        <v>17</v>
      </c>
      <c r="BK14" s="61"/>
      <c r="BL14" s="62"/>
      <c r="BM14" s="10"/>
      <c r="BN14" s="10"/>
      <c r="BO14" s="60">
        <f>Indicadores!$C$7</f>
        <v>0</v>
      </c>
      <c r="BP14" s="61"/>
      <c r="BQ14" s="62"/>
      <c r="BR14" s="10"/>
      <c r="BS14" s="10"/>
      <c r="BT14" s="60">
        <f>Indicadores!$D$7</f>
        <v>5</v>
      </c>
      <c r="BU14" s="61"/>
      <c r="BV14" s="62"/>
      <c r="BW14" s="56"/>
      <c r="BX14" s="36"/>
      <c r="BY14" s="12"/>
      <c r="BZ14" s="12"/>
      <c r="CA14" s="12"/>
      <c r="CB14" s="12"/>
      <c r="CC14" s="12"/>
      <c r="CD14" s="12"/>
      <c r="CE14" s="12"/>
      <c r="CF14" s="12"/>
      <c r="CG14" s="12"/>
      <c r="CH14" s="12"/>
      <c r="CI14" s="12"/>
      <c r="CJ14" s="12"/>
      <c r="CK14" s="36"/>
      <c r="CL14" s="7"/>
      <c r="CM14" s="25"/>
      <c r="DE14" s="35"/>
      <c r="DF14" s="35"/>
      <c r="DG14" s="35"/>
      <c r="DH14" s="35"/>
      <c r="DI14" s="35"/>
      <c r="DJ14" s="35"/>
      <c r="DK14" s="35"/>
      <c r="DL14" s="35"/>
      <c r="DM14" s="35"/>
      <c r="DN14" s="35"/>
    </row>
    <row r="15" spans="1:118" ht="16.5" customHeight="1" thickBot="1" x14ac:dyDescent="0.3">
      <c r="A15" s="40"/>
      <c r="B15" s="31"/>
      <c r="C15" s="52"/>
      <c r="D15" s="52"/>
      <c r="E15" s="52"/>
      <c r="F15" s="52"/>
      <c r="G15" s="52"/>
      <c r="H15" s="52"/>
      <c r="I15" s="36"/>
      <c r="J15" s="36"/>
      <c r="K15" s="36"/>
      <c r="L15" s="36"/>
      <c r="M15" s="36"/>
      <c r="N15" s="36"/>
      <c r="O15" s="52"/>
      <c r="P15" s="52"/>
      <c r="Q15" s="36"/>
      <c r="R15" s="36"/>
      <c r="S15" s="36"/>
      <c r="T15" s="36"/>
      <c r="U15" s="36"/>
      <c r="V15" s="36"/>
      <c r="W15" s="36"/>
      <c r="X15" s="22"/>
      <c r="Y15" s="34"/>
      <c r="Z15" s="36"/>
      <c r="AA15" s="6"/>
      <c r="AB15" s="36"/>
      <c r="AC15" s="36"/>
      <c r="AD15" s="36"/>
      <c r="AE15" s="36"/>
      <c r="AF15" s="36"/>
      <c r="AG15" s="36"/>
      <c r="AH15" s="36"/>
      <c r="AI15" s="36"/>
      <c r="AJ15" s="36"/>
      <c r="AK15" s="36"/>
      <c r="AL15" s="36"/>
      <c r="AM15" s="36"/>
      <c r="AN15" s="36"/>
      <c r="AO15" s="36"/>
      <c r="AP15" s="36"/>
      <c r="AQ15" s="36"/>
      <c r="AR15" s="36"/>
      <c r="AS15" s="36"/>
      <c r="AT15" s="36"/>
      <c r="AU15" s="36"/>
      <c r="AV15" s="36"/>
      <c r="AW15" s="36"/>
      <c r="AX15" s="36"/>
      <c r="AY15" s="36"/>
      <c r="AZ15" s="36"/>
      <c r="BA15" s="59"/>
      <c r="BB15" s="59"/>
      <c r="BC15" s="59"/>
      <c r="BD15" s="36"/>
      <c r="BE15" s="14"/>
      <c r="BF15" s="36"/>
      <c r="BG15" s="36"/>
      <c r="BH15" s="36"/>
      <c r="BI15" s="36"/>
      <c r="BJ15" s="63"/>
      <c r="BK15" s="64"/>
      <c r="BL15" s="65"/>
      <c r="BM15" s="36"/>
      <c r="BN15" s="36"/>
      <c r="BO15" s="63"/>
      <c r="BP15" s="64"/>
      <c r="BQ15" s="65"/>
      <c r="BR15" s="36"/>
      <c r="BS15" s="36"/>
      <c r="BT15" s="63"/>
      <c r="BU15" s="64"/>
      <c r="BV15" s="65"/>
      <c r="BW15" s="56"/>
      <c r="BX15" s="36"/>
      <c r="BY15" s="36"/>
      <c r="BZ15" s="36"/>
      <c r="CA15" s="36"/>
      <c r="CB15" s="36"/>
      <c r="CC15" s="36"/>
      <c r="CD15" s="36"/>
      <c r="CE15" s="36"/>
      <c r="CF15" s="36"/>
      <c r="CG15" s="36"/>
      <c r="CH15" s="36"/>
      <c r="CI15" s="36"/>
      <c r="CJ15" s="36"/>
      <c r="CK15" s="36"/>
      <c r="CL15" s="7"/>
      <c r="CM15" s="25"/>
      <c r="DE15" s="35"/>
      <c r="DF15" s="35"/>
      <c r="DG15" s="35"/>
      <c r="DH15" s="35"/>
      <c r="DI15" s="35"/>
      <c r="DJ15" s="35"/>
      <c r="DK15" s="35"/>
      <c r="DL15" s="35"/>
      <c r="DM15" s="35"/>
      <c r="DN15" s="35"/>
    </row>
    <row r="16" spans="1:118" ht="15" customHeight="1" thickTop="1" thickBot="1" x14ac:dyDescent="0.4">
      <c r="A16" s="40"/>
      <c r="B16" s="31"/>
      <c r="C16" s="52"/>
      <c r="D16" s="52"/>
      <c r="E16" s="52"/>
      <c r="F16" s="52"/>
      <c r="G16" s="52"/>
      <c r="H16" s="52"/>
      <c r="I16" s="36"/>
      <c r="J16" s="36"/>
      <c r="K16" s="36"/>
      <c r="L16" s="36"/>
      <c r="M16" s="36"/>
      <c r="N16" s="36"/>
      <c r="O16" s="52"/>
      <c r="P16" s="52"/>
      <c r="Q16" s="36"/>
      <c r="R16" s="36"/>
      <c r="S16" s="36"/>
      <c r="T16" s="36"/>
      <c r="U16" s="36"/>
      <c r="V16" s="36"/>
      <c r="W16" s="36"/>
      <c r="X16" s="22"/>
      <c r="Y16" s="34"/>
      <c r="Z16" s="36"/>
      <c r="AA16" s="6"/>
      <c r="AB16" s="68" t="s">
        <v>45</v>
      </c>
      <c r="AC16" s="69"/>
      <c r="AD16" s="69"/>
      <c r="AE16" s="69"/>
      <c r="AF16" s="69"/>
      <c r="AG16" s="69"/>
      <c r="AH16" s="69"/>
      <c r="AI16" s="69"/>
      <c r="AJ16" s="69"/>
      <c r="AK16" s="69"/>
      <c r="AL16" s="69"/>
      <c r="AM16" s="69"/>
      <c r="AN16" s="69"/>
      <c r="AO16" s="69"/>
      <c r="AP16" s="69"/>
      <c r="AQ16" s="69"/>
      <c r="AR16" s="69"/>
      <c r="AS16" s="69"/>
      <c r="AT16" s="69"/>
      <c r="AU16" s="69"/>
      <c r="AV16" s="69"/>
      <c r="AW16" s="69"/>
      <c r="AX16" s="70"/>
      <c r="AY16" s="36"/>
      <c r="AZ16" s="36"/>
      <c r="BA16" s="43"/>
      <c r="BB16" s="43"/>
      <c r="BC16" s="43"/>
      <c r="BD16" s="36"/>
      <c r="BE16" s="7"/>
      <c r="BF16" s="36"/>
      <c r="BG16" s="36"/>
      <c r="BH16" s="36"/>
      <c r="BI16" s="36"/>
      <c r="BJ16" s="36"/>
      <c r="BK16" s="36"/>
      <c r="BL16" s="36"/>
      <c r="BM16" s="36"/>
      <c r="BN16" s="36"/>
      <c r="BO16" s="36"/>
      <c r="BP16" s="36"/>
      <c r="BQ16" s="36"/>
      <c r="BR16" s="36"/>
      <c r="BS16" s="36"/>
      <c r="BT16" s="36"/>
      <c r="BU16" s="36"/>
      <c r="BV16" s="36"/>
      <c r="BW16" s="36"/>
      <c r="BX16" s="36"/>
      <c r="BY16" s="68" t="s">
        <v>43</v>
      </c>
      <c r="BZ16" s="69"/>
      <c r="CA16" s="69"/>
      <c r="CB16" s="69"/>
      <c r="CC16" s="69"/>
      <c r="CD16" s="69"/>
      <c r="CE16" s="69"/>
      <c r="CF16" s="69"/>
      <c r="CG16" s="69"/>
      <c r="CH16" s="69"/>
      <c r="CI16" s="69"/>
      <c r="CJ16" s="69"/>
      <c r="CK16" s="70"/>
      <c r="CL16" s="7"/>
      <c r="CM16" s="25"/>
      <c r="DE16" s="35"/>
      <c r="DF16" s="35"/>
      <c r="DG16" s="35"/>
      <c r="DH16" s="35"/>
      <c r="DI16" s="35"/>
      <c r="DJ16" s="35"/>
      <c r="DK16" s="35"/>
      <c r="DL16" s="35"/>
      <c r="DM16" s="35"/>
      <c r="DN16" s="35"/>
    </row>
    <row r="17" spans="1:118" ht="15" customHeight="1" thickTop="1" thickBot="1" x14ac:dyDescent="0.3">
      <c r="A17" s="40"/>
      <c r="B17" s="31"/>
      <c r="C17" s="52"/>
      <c r="D17" s="52"/>
      <c r="E17" s="52"/>
      <c r="F17" s="52"/>
      <c r="G17" s="52"/>
      <c r="H17" s="52"/>
      <c r="I17" s="36"/>
      <c r="J17" s="36"/>
      <c r="K17" s="36"/>
      <c r="L17" s="36"/>
      <c r="M17" s="36"/>
      <c r="N17" s="36"/>
      <c r="O17" s="52"/>
      <c r="P17" s="52"/>
      <c r="Q17" s="36"/>
      <c r="R17" s="36"/>
      <c r="S17" s="36"/>
      <c r="T17" s="36"/>
      <c r="U17" s="36"/>
      <c r="V17" s="36"/>
      <c r="W17" s="36"/>
      <c r="X17" s="22"/>
      <c r="Y17" s="34"/>
      <c r="Z17" s="36"/>
      <c r="AA17" s="6"/>
      <c r="AB17" s="71"/>
      <c r="AC17" s="72"/>
      <c r="AD17" s="72"/>
      <c r="AE17" s="72"/>
      <c r="AF17" s="72"/>
      <c r="AG17" s="72"/>
      <c r="AH17" s="72"/>
      <c r="AI17" s="72"/>
      <c r="AJ17" s="72"/>
      <c r="AK17" s="72"/>
      <c r="AL17" s="72"/>
      <c r="AM17" s="72"/>
      <c r="AN17" s="72"/>
      <c r="AO17" s="72"/>
      <c r="AP17" s="72"/>
      <c r="AQ17" s="72"/>
      <c r="AR17" s="72"/>
      <c r="AS17" s="72"/>
      <c r="AT17" s="72"/>
      <c r="AU17" s="72"/>
      <c r="AV17" s="72"/>
      <c r="AW17" s="72"/>
      <c r="AX17" s="73"/>
      <c r="AY17" s="49"/>
      <c r="AZ17" s="49"/>
      <c r="BA17" s="59" t="s">
        <v>28</v>
      </c>
      <c r="BB17" s="59"/>
      <c r="BC17" s="59"/>
      <c r="BD17" s="36"/>
      <c r="BE17" s="8"/>
      <c r="BF17" s="36"/>
      <c r="BG17" s="36"/>
      <c r="BH17" s="10"/>
      <c r="BI17" s="36"/>
      <c r="BJ17" s="60">
        <f>Indicadores!$B$8</f>
        <v>11</v>
      </c>
      <c r="BK17" s="61"/>
      <c r="BL17" s="62"/>
      <c r="BM17" s="10"/>
      <c r="BN17" s="10"/>
      <c r="BO17" s="60">
        <f>Indicadores!$C$8</f>
        <v>0</v>
      </c>
      <c r="BP17" s="61"/>
      <c r="BQ17" s="62"/>
      <c r="BR17" s="10"/>
      <c r="BS17" s="10"/>
      <c r="BT17" s="60">
        <f>Indicadores!$D$8</f>
        <v>3</v>
      </c>
      <c r="BU17" s="61"/>
      <c r="BV17" s="62"/>
      <c r="BW17" s="56"/>
      <c r="BX17" s="36"/>
      <c r="BY17" s="71"/>
      <c r="BZ17" s="72"/>
      <c r="CA17" s="72"/>
      <c r="CB17" s="72"/>
      <c r="CC17" s="72"/>
      <c r="CD17" s="72"/>
      <c r="CE17" s="72"/>
      <c r="CF17" s="72"/>
      <c r="CG17" s="72"/>
      <c r="CH17" s="72"/>
      <c r="CI17" s="72"/>
      <c r="CJ17" s="72"/>
      <c r="CK17" s="73"/>
      <c r="CL17" s="7"/>
      <c r="CM17" s="25"/>
      <c r="DE17" s="35"/>
      <c r="DF17" s="35"/>
      <c r="DG17" s="35"/>
      <c r="DH17" s="35"/>
      <c r="DI17" s="35"/>
      <c r="DJ17" s="35"/>
      <c r="DK17" s="35"/>
      <c r="DL17" s="35"/>
      <c r="DM17" s="35"/>
      <c r="DN17" s="35"/>
    </row>
    <row r="18" spans="1:118" ht="15" customHeight="1" thickBot="1" x14ac:dyDescent="0.3">
      <c r="A18" s="40"/>
      <c r="B18" s="31"/>
      <c r="C18" s="52"/>
      <c r="D18" s="52"/>
      <c r="E18" s="52"/>
      <c r="F18" s="52"/>
      <c r="G18" s="52"/>
      <c r="H18" s="52"/>
      <c r="I18" s="52"/>
      <c r="J18" s="52"/>
      <c r="K18" s="52"/>
      <c r="L18" s="52"/>
      <c r="M18" s="52"/>
      <c r="N18" s="52"/>
      <c r="O18" s="52"/>
      <c r="P18" s="52"/>
      <c r="Q18" s="36"/>
      <c r="R18" s="36"/>
      <c r="S18" s="36"/>
      <c r="T18" s="36"/>
      <c r="U18" s="36"/>
      <c r="V18" s="36"/>
      <c r="W18" s="36"/>
      <c r="X18" s="22"/>
      <c r="Y18" s="34"/>
      <c r="Z18" s="36"/>
      <c r="AA18" s="6"/>
      <c r="AB18" s="36"/>
      <c r="AC18" s="36"/>
      <c r="AD18" s="36"/>
      <c r="AE18" s="36"/>
      <c r="AF18" s="36"/>
      <c r="AG18" s="36"/>
      <c r="AH18" s="36"/>
      <c r="AI18" s="36"/>
      <c r="AJ18" s="36"/>
      <c r="AK18" s="36"/>
      <c r="AL18" s="36"/>
      <c r="AM18" s="36"/>
      <c r="AN18" s="36"/>
      <c r="AO18" s="36"/>
      <c r="AP18" s="36"/>
      <c r="AQ18" s="36"/>
      <c r="AR18" s="36"/>
      <c r="AS18" s="36"/>
      <c r="AT18" s="36"/>
      <c r="AU18" s="49"/>
      <c r="AV18" s="49"/>
      <c r="AW18" s="49"/>
      <c r="AX18" s="49"/>
      <c r="AY18" s="49"/>
      <c r="AZ18" s="49"/>
      <c r="BA18" s="59"/>
      <c r="BB18" s="59"/>
      <c r="BC18" s="59"/>
      <c r="BD18" s="18"/>
      <c r="BE18" s="19"/>
      <c r="BF18" s="19"/>
      <c r="BG18" s="20"/>
      <c r="BH18" s="36"/>
      <c r="BI18" s="13"/>
      <c r="BJ18" s="63"/>
      <c r="BK18" s="64"/>
      <c r="BL18" s="65"/>
      <c r="BM18" s="36"/>
      <c r="BN18" s="36"/>
      <c r="BO18" s="63"/>
      <c r="BP18" s="64"/>
      <c r="BQ18" s="65"/>
      <c r="BR18" s="36"/>
      <c r="BS18" s="36"/>
      <c r="BT18" s="63"/>
      <c r="BU18" s="64"/>
      <c r="BV18" s="65"/>
      <c r="BW18" s="56"/>
      <c r="BX18" s="36"/>
      <c r="BY18" s="91"/>
      <c r="BZ18" s="91"/>
      <c r="CA18" s="91"/>
      <c r="CB18" s="91"/>
      <c r="CC18" s="91"/>
      <c r="CD18" s="91"/>
      <c r="CE18" s="91"/>
      <c r="CF18" s="91"/>
      <c r="CG18" s="91"/>
      <c r="CH18" s="91"/>
      <c r="CI18" s="91"/>
      <c r="CJ18" s="91"/>
      <c r="CK18" s="91"/>
      <c r="CL18" s="7"/>
      <c r="CM18" s="25"/>
      <c r="DE18" s="35"/>
      <c r="DF18" s="35"/>
      <c r="DG18" s="35"/>
      <c r="DH18" s="35"/>
      <c r="DI18" s="35"/>
      <c r="DJ18" s="35"/>
      <c r="DK18" s="35"/>
      <c r="DL18" s="35"/>
      <c r="DM18" s="35"/>
      <c r="DN18" s="35"/>
    </row>
    <row r="19" spans="1:118" ht="15" customHeight="1" thickTop="1" thickBot="1" x14ac:dyDescent="0.4">
      <c r="A19" s="40"/>
      <c r="B19" s="31"/>
      <c r="C19" s="52"/>
      <c r="D19" s="52"/>
      <c r="E19" s="52"/>
      <c r="F19" s="52"/>
      <c r="G19" s="52"/>
      <c r="H19" s="52"/>
      <c r="I19" s="52"/>
      <c r="J19" s="52"/>
      <c r="K19" s="52"/>
      <c r="L19" s="52"/>
      <c r="M19" s="52"/>
      <c r="N19" s="52"/>
      <c r="O19" s="50"/>
      <c r="P19" s="50"/>
      <c r="Q19" s="50"/>
      <c r="R19" s="50"/>
      <c r="S19" s="50"/>
      <c r="T19" s="50"/>
      <c r="U19" s="36"/>
      <c r="V19" s="36"/>
      <c r="W19" s="36"/>
      <c r="X19" s="22"/>
      <c r="Y19" s="34"/>
      <c r="Z19" s="36"/>
      <c r="AA19" s="6"/>
      <c r="AB19" s="36"/>
      <c r="AC19" s="36"/>
      <c r="AD19" s="36"/>
      <c r="AE19" s="36"/>
      <c r="AF19" s="36"/>
      <c r="AG19" s="36"/>
      <c r="AH19" s="36"/>
      <c r="AI19" s="36"/>
      <c r="AJ19" s="36"/>
      <c r="AK19" s="36"/>
      <c r="AL19" s="36"/>
      <c r="AM19" s="36"/>
      <c r="AN19" s="36"/>
      <c r="AO19" s="36"/>
      <c r="AP19" s="36"/>
      <c r="AQ19" s="36"/>
      <c r="AR19" s="36"/>
      <c r="AS19" s="36"/>
      <c r="AT19" s="36"/>
      <c r="AU19" s="48"/>
      <c r="AV19" s="48"/>
      <c r="AW19" s="48"/>
      <c r="AX19" s="48"/>
      <c r="AY19" s="48"/>
      <c r="AZ19" s="48"/>
      <c r="BA19" s="43"/>
      <c r="BB19" s="43"/>
      <c r="BC19" s="43"/>
      <c r="BD19" s="21"/>
      <c r="BE19" s="36"/>
      <c r="BF19" s="36"/>
      <c r="BG19" s="22"/>
      <c r="BH19" s="36"/>
      <c r="BI19" s="36"/>
      <c r="BJ19" s="36"/>
      <c r="BK19" s="36"/>
      <c r="BL19" s="36"/>
      <c r="BM19" s="36"/>
      <c r="BN19" s="36"/>
      <c r="BO19" s="36"/>
      <c r="BP19" s="36"/>
      <c r="BQ19" s="36"/>
      <c r="BR19" s="36"/>
      <c r="BS19" s="36"/>
      <c r="BT19" s="36"/>
      <c r="BU19" s="36"/>
      <c r="BV19" s="36"/>
      <c r="BW19" s="36"/>
      <c r="BX19" s="36"/>
      <c r="BY19" s="91"/>
      <c r="BZ19" s="90"/>
      <c r="CA19" s="90"/>
      <c r="CB19" s="90"/>
      <c r="CC19" s="90"/>
      <c r="CD19" s="90"/>
      <c r="CE19" s="90"/>
      <c r="CF19" s="90"/>
      <c r="CG19" s="90"/>
      <c r="CH19" s="90"/>
      <c r="CI19" s="90"/>
      <c r="CJ19" s="90"/>
      <c r="CK19" s="91"/>
      <c r="CL19" s="7"/>
      <c r="CM19" s="25"/>
      <c r="CS19" s="35"/>
      <c r="CT19" s="35"/>
      <c r="CU19" s="35"/>
      <c r="CV19" s="35"/>
      <c r="CW19" s="35"/>
      <c r="CX19" s="35"/>
      <c r="CY19" s="35"/>
      <c r="CZ19" s="35"/>
      <c r="DA19" s="35"/>
      <c r="DB19" s="35"/>
      <c r="DC19" s="35"/>
      <c r="DD19" s="35"/>
      <c r="DE19" s="35"/>
      <c r="DF19" s="35"/>
      <c r="DG19" s="35"/>
      <c r="DH19" s="35"/>
      <c r="DI19" s="35"/>
      <c r="DJ19" s="35"/>
      <c r="DK19" s="35"/>
      <c r="DL19" s="35"/>
      <c r="DM19" s="35"/>
      <c r="DN19" s="35"/>
    </row>
    <row r="20" spans="1:118" ht="15" customHeight="1" thickTop="1" thickBot="1" x14ac:dyDescent="0.3">
      <c r="A20" s="40"/>
      <c r="B20" s="31"/>
      <c r="C20" s="52"/>
      <c r="D20" s="52"/>
      <c r="E20" s="53"/>
      <c r="F20" s="53"/>
      <c r="G20" s="53"/>
      <c r="H20" s="53"/>
      <c r="I20" s="53"/>
      <c r="J20" s="53"/>
      <c r="K20" s="53"/>
      <c r="L20" s="53"/>
      <c r="M20" s="52"/>
      <c r="N20" s="52"/>
      <c r="O20" s="50"/>
      <c r="P20" s="50"/>
      <c r="Q20" s="50"/>
      <c r="R20" s="50"/>
      <c r="S20" s="50"/>
      <c r="T20" s="50"/>
      <c r="U20" s="36"/>
      <c r="V20" s="36"/>
      <c r="W20" s="36"/>
      <c r="X20" s="22"/>
      <c r="Y20" s="34"/>
      <c r="Z20" s="36"/>
      <c r="AA20" s="6"/>
      <c r="AB20" s="36"/>
      <c r="AC20" s="36"/>
      <c r="AD20" s="36"/>
      <c r="AE20" s="36"/>
      <c r="AF20" s="36"/>
      <c r="AG20" s="36"/>
      <c r="AH20" s="36"/>
      <c r="AI20" s="36"/>
      <c r="AJ20" s="36"/>
      <c r="AK20" s="36"/>
      <c r="AL20" s="36"/>
      <c r="AM20" s="36"/>
      <c r="AN20" s="36"/>
      <c r="AO20" s="36"/>
      <c r="AP20" s="36"/>
      <c r="AQ20" s="36"/>
      <c r="AR20" s="36"/>
      <c r="AS20" s="36"/>
      <c r="AT20" s="36"/>
      <c r="AU20" s="48"/>
      <c r="AV20" s="48"/>
      <c r="AW20" s="48"/>
      <c r="AX20" s="48"/>
      <c r="AY20" s="48"/>
      <c r="AZ20" s="48"/>
      <c r="BA20" s="59" t="s">
        <v>29</v>
      </c>
      <c r="BB20" s="59"/>
      <c r="BC20" s="59"/>
      <c r="BD20" s="23"/>
      <c r="BE20" s="9"/>
      <c r="BF20" s="9"/>
      <c r="BG20" s="24"/>
      <c r="BH20" s="10"/>
      <c r="BI20" s="10"/>
      <c r="BJ20" s="60">
        <f>Indicadores!$B$9</f>
        <v>8</v>
      </c>
      <c r="BK20" s="61"/>
      <c r="BL20" s="62"/>
      <c r="BM20" s="10"/>
      <c r="BN20" s="10"/>
      <c r="BO20" s="60">
        <f>Indicadores!$C$9</f>
        <v>0</v>
      </c>
      <c r="BP20" s="61"/>
      <c r="BQ20" s="62"/>
      <c r="BR20" s="10"/>
      <c r="BS20" s="10"/>
      <c r="BT20" s="60">
        <f>Indicadores!$D$9</f>
        <v>2</v>
      </c>
      <c r="BU20" s="61"/>
      <c r="BV20" s="62"/>
      <c r="BW20" s="56"/>
      <c r="BX20" s="36"/>
      <c r="BY20" s="91"/>
      <c r="BZ20" s="90"/>
      <c r="CA20" s="90"/>
      <c r="CB20" s="90"/>
      <c r="CC20" s="90"/>
      <c r="CD20" s="90"/>
      <c r="CE20" s="90"/>
      <c r="CF20" s="90"/>
      <c r="CG20" s="90"/>
      <c r="CH20" s="90"/>
      <c r="CI20" s="90"/>
      <c r="CJ20" s="90"/>
      <c r="CK20" s="91"/>
      <c r="CL20" s="7"/>
      <c r="CM20" s="25"/>
      <c r="CS20" s="35"/>
      <c r="CT20" s="35"/>
      <c r="CU20" s="35"/>
      <c r="CV20" s="35"/>
      <c r="CW20" s="35"/>
      <c r="CX20" s="35"/>
      <c r="CY20" s="35"/>
      <c r="CZ20" s="35"/>
      <c r="DA20" s="35"/>
      <c r="DB20" s="35"/>
      <c r="DC20" s="35"/>
      <c r="DD20" s="35"/>
      <c r="DE20" s="35"/>
      <c r="DF20" s="35"/>
      <c r="DG20" s="35"/>
      <c r="DH20" s="35"/>
      <c r="DI20" s="35"/>
      <c r="DJ20" s="35"/>
      <c r="DK20" s="35"/>
      <c r="DL20" s="35"/>
      <c r="DM20" s="35"/>
      <c r="DN20" s="35"/>
    </row>
    <row r="21" spans="1:118" ht="15" customHeight="1" thickBot="1" x14ac:dyDescent="0.3">
      <c r="A21" s="40"/>
      <c r="B21" s="31"/>
      <c r="C21" s="52"/>
      <c r="D21" s="52"/>
      <c r="E21" s="53"/>
      <c r="F21" s="53"/>
      <c r="G21" s="53"/>
      <c r="H21" s="53"/>
      <c r="I21" s="53"/>
      <c r="J21" s="53"/>
      <c r="K21" s="53"/>
      <c r="L21" s="53"/>
      <c r="M21" s="52"/>
      <c r="N21" s="52"/>
      <c r="O21" s="50"/>
      <c r="P21" s="50"/>
      <c r="Q21" s="50"/>
      <c r="R21" s="50"/>
      <c r="S21" s="50"/>
      <c r="T21" s="50"/>
      <c r="U21" s="36"/>
      <c r="V21" s="36"/>
      <c r="W21" s="36"/>
      <c r="X21" s="22"/>
      <c r="Y21" s="34"/>
      <c r="Z21" s="36"/>
      <c r="AA21" s="6"/>
      <c r="AB21" s="36"/>
      <c r="AC21" s="36"/>
      <c r="AD21" s="36"/>
      <c r="AE21" s="36"/>
      <c r="AF21" s="36"/>
      <c r="AG21" s="36"/>
      <c r="AH21" s="36"/>
      <c r="AI21" s="36"/>
      <c r="AJ21" s="36"/>
      <c r="AK21" s="36"/>
      <c r="AL21" s="36"/>
      <c r="AM21" s="36"/>
      <c r="AN21" s="36"/>
      <c r="AO21" s="36"/>
      <c r="AP21" s="36"/>
      <c r="AQ21" s="36"/>
      <c r="AR21" s="36"/>
      <c r="AS21" s="36"/>
      <c r="AT21" s="36"/>
      <c r="AU21" s="48"/>
      <c r="AV21" s="48"/>
      <c r="AW21" s="48"/>
      <c r="AX21" s="48"/>
      <c r="AY21" s="48"/>
      <c r="AZ21" s="48"/>
      <c r="BA21" s="59"/>
      <c r="BB21" s="59"/>
      <c r="BC21" s="59"/>
      <c r="BD21" s="21"/>
      <c r="BE21" s="36"/>
      <c r="BF21" s="36"/>
      <c r="BG21" s="22"/>
      <c r="BH21" s="36"/>
      <c r="BI21" s="36"/>
      <c r="BJ21" s="63"/>
      <c r="BK21" s="64"/>
      <c r="BL21" s="65"/>
      <c r="BM21" s="36"/>
      <c r="BN21" s="36"/>
      <c r="BO21" s="63"/>
      <c r="BP21" s="64"/>
      <c r="BQ21" s="65"/>
      <c r="BR21" s="36"/>
      <c r="BS21" s="36"/>
      <c r="BT21" s="63"/>
      <c r="BU21" s="64"/>
      <c r="BV21" s="65"/>
      <c r="BW21" s="56"/>
      <c r="BX21" s="36"/>
      <c r="BY21" s="91"/>
      <c r="BZ21" s="90"/>
      <c r="CA21" s="90"/>
      <c r="CB21" s="90"/>
      <c r="CC21" s="90"/>
      <c r="CD21" s="90"/>
      <c r="CE21" s="90"/>
      <c r="CF21" s="90"/>
      <c r="CG21" s="90"/>
      <c r="CH21" s="90"/>
      <c r="CI21" s="90"/>
      <c r="CJ21" s="90"/>
      <c r="CK21" s="91"/>
      <c r="CL21" s="7"/>
      <c r="CM21" s="25"/>
      <c r="CT21" s="35"/>
      <c r="CU21" s="35"/>
      <c r="CV21" s="35"/>
      <c r="CW21" s="35"/>
      <c r="CX21" s="35"/>
      <c r="CY21" s="35"/>
      <c r="CZ21" s="35"/>
      <c r="DA21" s="35"/>
      <c r="DB21" s="35"/>
      <c r="DC21" s="35"/>
      <c r="DD21" s="35"/>
      <c r="DE21" s="35"/>
      <c r="DF21" s="35"/>
      <c r="DG21" s="35"/>
      <c r="DH21" s="35"/>
      <c r="DI21" s="35"/>
      <c r="DJ21" s="35"/>
      <c r="DK21" s="35"/>
      <c r="DL21" s="35"/>
      <c r="DM21" s="35"/>
      <c r="DN21" s="35"/>
    </row>
    <row r="22" spans="1:118" ht="15" customHeight="1" thickTop="1" thickBot="1" x14ac:dyDescent="0.4">
      <c r="A22" s="40"/>
      <c r="B22" s="31"/>
      <c r="C22" s="52"/>
      <c r="D22" s="52"/>
      <c r="E22" s="53"/>
      <c r="F22" s="53"/>
      <c r="G22" s="53"/>
      <c r="H22" s="53"/>
      <c r="I22" s="53"/>
      <c r="J22" s="53"/>
      <c r="K22" s="53"/>
      <c r="L22" s="53"/>
      <c r="M22" s="52"/>
      <c r="N22" s="52"/>
      <c r="O22" s="50"/>
      <c r="P22" s="50"/>
      <c r="Q22" s="50"/>
      <c r="R22" s="50"/>
      <c r="S22" s="50"/>
      <c r="T22" s="50"/>
      <c r="U22" s="36"/>
      <c r="V22" s="36"/>
      <c r="W22" s="36"/>
      <c r="X22" s="22"/>
      <c r="Y22" s="34"/>
      <c r="Z22" s="36"/>
      <c r="AA22" s="6"/>
      <c r="AB22" s="36"/>
      <c r="AC22" s="36"/>
      <c r="AD22" s="36"/>
      <c r="AE22" s="36"/>
      <c r="AF22" s="36"/>
      <c r="AG22" s="36"/>
      <c r="AH22" s="36"/>
      <c r="AI22" s="36"/>
      <c r="AJ22" s="36"/>
      <c r="AK22" s="36"/>
      <c r="AL22" s="36"/>
      <c r="AM22" s="36"/>
      <c r="AN22" s="36"/>
      <c r="AO22" s="36"/>
      <c r="AP22" s="36"/>
      <c r="AQ22" s="36"/>
      <c r="AR22" s="36"/>
      <c r="AS22" s="36"/>
      <c r="AT22" s="36"/>
      <c r="AU22" s="48"/>
      <c r="AV22" s="48"/>
      <c r="AW22" s="48"/>
      <c r="AX22" s="48"/>
      <c r="AY22" s="48"/>
      <c r="AZ22" s="48"/>
      <c r="BA22" s="43"/>
      <c r="BB22" s="43"/>
      <c r="BC22" s="43"/>
      <c r="BD22" s="21"/>
      <c r="BE22" s="36"/>
      <c r="BF22" s="36"/>
      <c r="BG22" s="22"/>
      <c r="BH22" s="36"/>
      <c r="BI22" s="36"/>
      <c r="BJ22" s="36"/>
      <c r="BK22" s="36"/>
      <c r="BL22" s="36"/>
      <c r="BM22" s="36"/>
      <c r="BN22" s="36"/>
      <c r="BO22" s="36"/>
      <c r="BP22" s="36"/>
      <c r="BQ22" s="36"/>
      <c r="BR22" s="36"/>
      <c r="BS22" s="36"/>
      <c r="BT22" s="36"/>
      <c r="BU22" s="36"/>
      <c r="BV22" s="36"/>
      <c r="BW22" s="36"/>
      <c r="BX22" s="36"/>
      <c r="BY22" s="91"/>
      <c r="BZ22" s="90"/>
      <c r="CA22" s="90"/>
      <c r="CB22" s="90"/>
      <c r="CC22" s="90"/>
      <c r="CD22" s="90"/>
      <c r="CE22" s="90"/>
      <c r="CF22" s="90"/>
      <c r="CG22" s="90"/>
      <c r="CH22" s="90"/>
      <c r="CI22" s="90"/>
      <c r="CJ22" s="90"/>
      <c r="CK22" s="91"/>
      <c r="CL22" s="7"/>
      <c r="CM22" s="25"/>
      <c r="CT22" s="35"/>
      <c r="CU22" s="35"/>
      <c r="CV22" s="35"/>
      <c r="CW22" s="35"/>
      <c r="CX22" s="35"/>
      <c r="CY22" s="35"/>
      <c r="CZ22" s="35"/>
      <c r="DA22" s="35"/>
      <c r="DB22" s="35"/>
      <c r="DC22" s="35"/>
      <c r="DD22" s="35"/>
      <c r="DE22" s="35"/>
      <c r="DF22" s="35"/>
      <c r="DG22" s="35"/>
      <c r="DH22" s="35"/>
      <c r="DI22" s="35"/>
      <c r="DJ22" s="35"/>
      <c r="DK22" s="35"/>
      <c r="DL22" s="35"/>
      <c r="DM22" s="35"/>
      <c r="DN22" s="35"/>
    </row>
    <row r="23" spans="1:118" ht="15" customHeight="1" thickTop="1" thickBot="1" x14ac:dyDescent="0.3">
      <c r="A23" s="40"/>
      <c r="B23" s="68" t="s">
        <v>20</v>
      </c>
      <c r="C23" s="69"/>
      <c r="D23" s="69"/>
      <c r="E23" s="69"/>
      <c r="F23" s="69"/>
      <c r="G23" s="69"/>
      <c r="H23" s="69"/>
      <c r="I23" s="69"/>
      <c r="J23" s="69"/>
      <c r="K23" s="69"/>
      <c r="L23" s="69"/>
      <c r="M23" s="69"/>
      <c r="N23" s="69"/>
      <c r="O23" s="69"/>
      <c r="P23" s="69"/>
      <c r="Q23" s="69"/>
      <c r="R23" s="69"/>
      <c r="S23" s="69"/>
      <c r="T23" s="69"/>
      <c r="U23" s="69"/>
      <c r="V23" s="69"/>
      <c r="W23" s="69"/>
      <c r="X23" s="70"/>
      <c r="Y23" s="34"/>
      <c r="Z23" s="36"/>
      <c r="AA23" s="6"/>
      <c r="AB23" s="36"/>
      <c r="AC23" s="36"/>
      <c r="AD23" s="36"/>
      <c r="AE23" s="36"/>
      <c r="AF23" s="36"/>
      <c r="AG23" s="36"/>
      <c r="AH23" s="36"/>
      <c r="AI23" s="36"/>
      <c r="AJ23" s="36"/>
      <c r="AK23" s="36"/>
      <c r="AL23" s="36"/>
      <c r="AM23" s="36"/>
      <c r="AN23" s="36"/>
      <c r="AO23" s="36"/>
      <c r="AP23" s="36"/>
      <c r="AQ23" s="36"/>
      <c r="AR23" s="36"/>
      <c r="AS23" s="36"/>
      <c r="AT23" s="36"/>
      <c r="AU23" s="36"/>
      <c r="AV23" s="36"/>
      <c r="AW23" s="36"/>
      <c r="AX23" s="36"/>
      <c r="AY23" s="36"/>
      <c r="AZ23" s="36"/>
      <c r="BA23" s="59" t="s">
        <v>30</v>
      </c>
      <c r="BB23" s="59"/>
      <c r="BC23" s="59"/>
      <c r="BD23" s="23"/>
      <c r="BE23" s="9"/>
      <c r="BF23" s="9"/>
      <c r="BG23" s="24"/>
      <c r="BH23" s="10"/>
      <c r="BI23" s="10"/>
      <c r="BJ23" s="60">
        <f>Indicadores!$B$10</f>
        <v>4</v>
      </c>
      <c r="BK23" s="61"/>
      <c r="BL23" s="62"/>
      <c r="BM23" s="10"/>
      <c r="BN23" s="10"/>
      <c r="BO23" s="60">
        <f>Indicadores!$C$10</f>
        <v>0</v>
      </c>
      <c r="BP23" s="61"/>
      <c r="BQ23" s="62"/>
      <c r="BR23" s="10"/>
      <c r="BS23" s="10"/>
      <c r="BT23" s="60">
        <f>Indicadores!$D$10</f>
        <v>1</v>
      </c>
      <c r="BU23" s="61"/>
      <c r="BV23" s="62"/>
      <c r="BW23" s="56"/>
      <c r="BX23" s="36"/>
      <c r="BY23" s="91"/>
      <c r="BZ23" s="90"/>
      <c r="CA23" s="90"/>
      <c r="CB23" s="90"/>
      <c r="CC23" s="90"/>
      <c r="CD23" s="90"/>
      <c r="CE23" s="90"/>
      <c r="CF23" s="90"/>
      <c r="CG23" s="90"/>
      <c r="CH23" s="90"/>
      <c r="CI23" s="90"/>
      <c r="CJ23" s="90"/>
      <c r="CK23" s="93"/>
      <c r="CL23" s="7"/>
      <c r="CM23" s="25"/>
    </row>
    <row r="24" spans="1:118" ht="15" customHeight="1" thickBot="1" x14ac:dyDescent="0.3">
      <c r="A24" s="40"/>
      <c r="B24" s="71"/>
      <c r="C24" s="72"/>
      <c r="D24" s="72"/>
      <c r="E24" s="72"/>
      <c r="F24" s="72"/>
      <c r="G24" s="72"/>
      <c r="H24" s="72"/>
      <c r="I24" s="72"/>
      <c r="J24" s="72"/>
      <c r="K24" s="72"/>
      <c r="L24" s="72"/>
      <c r="M24" s="72"/>
      <c r="N24" s="72"/>
      <c r="O24" s="72"/>
      <c r="P24" s="72"/>
      <c r="Q24" s="72"/>
      <c r="R24" s="72"/>
      <c r="S24" s="72"/>
      <c r="T24" s="72"/>
      <c r="U24" s="72"/>
      <c r="V24" s="72"/>
      <c r="W24" s="72"/>
      <c r="X24" s="73"/>
      <c r="Y24" s="34"/>
      <c r="Z24" s="36"/>
      <c r="AA24" s="6"/>
      <c r="AB24" s="36"/>
      <c r="AC24" s="36"/>
      <c r="AD24" s="36"/>
      <c r="AE24" s="36"/>
      <c r="AF24" s="36"/>
      <c r="AG24" s="36"/>
      <c r="AH24" s="36"/>
      <c r="AI24" s="36"/>
      <c r="AJ24" s="36"/>
      <c r="AK24" s="36"/>
      <c r="AL24" s="36"/>
      <c r="AM24" s="36"/>
      <c r="AN24" s="36"/>
      <c r="AO24" s="36"/>
      <c r="AP24" s="36"/>
      <c r="AQ24" s="36"/>
      <c r="AR24" s="36"/>
      <c r="AS24" s="36"/>
      <c r="AT24" s="36"/>
      <c r="AU24" s="36"/>
      <c r="AV24" s="36"/>
      <c r="AW24" s="36"/>
      <c r="AX24" s="36"/>
      <c r="AY24" s="36"/>
      <c r="AZ24" s="36"/>
      <c r="BA24" s="59"/>
      <c r="BB24" s="59"/>
      <c r="BC24" s="59"/>
      <c r="BD24" s="36"/>
      <c r="BE24" s="14"/>
      <c r="BF24" s="36"/>
      <c r="BG24" s="36"/>
      <c r="BH24" s="36"/>
      <c r="BI24" s="36"/>
      <c r="BJ24" s="63"/>
      <c r="BK24" s="64"/>
      <c r="BL24" s="65"/>
      <c r="BM24" s="36"/>
      <c r="BN24" s="36"/>
      <c r="BO24" s="63"/>
      <c r="BP24" s="64"/>
      <c r="BQ24" s="65"/>
      <c r="BR24" s="36"/>
      <c r="BS24" s="36"/>
      <c r="BT24" s="63"/>
      <c r="BU24" s="64"/>
      <c r="BV24" s="65"/>
      <c r="BW24" s="56"/>
      <c r="BX24" s="36"/>
      <c r="BY24" s="91"/>
      <c r="BZ24" s="90"/>
      <c r="CA24" s="90"/>
      <c r="CB24" s="90"/>
      <c r="CC24" s="90"/>
      <c r="CD24" s="90"/>
      <c r="CE24" s="90"/>
      <c r="CF24" s="90"/>
      <c r="CG24" s="90"/>
      <c r="CH24" s="90"/>
      <c r="CI24" s="90"/>
      <c r="CJ24" s="90"/>
      <c r="CK24" s="93"/>
      <c r="CL24" s="7"/>
      <c r="CM24" s="25"/>
    </row>
    <row r="25" spans="1:118" ht="15" customHeight="1" thickBot="1" x14ac:dyDescent="0.4">
      <c r="A25" s="40"/>
      <c r="B25" s="31"/>
      <c r="C25" s="52"/>
      <c r="D25" s="52"/>
      <c r="E25" s="52"/>
      <c r="F25" s="52"/>
      <c r="G25" s="52"/>
      <c r="H25" s="52"/>
      <c r="I25" s="52"/>
      <c r="J25" s="52"/>
      <c r="K25" s="52"/>
      <c r="L25" s="52"/>
      <c r="M25" s="52"/>
      <c r="N25" s="52"/>
      <c r="O25" s="52"/>
      <c r="P25" s="52"/>
      <c r="Q25" s="36"/>
      <c r="R25" s="36"/>
      <c r="S25" s="36"/>
      <c r="T25" s="36"/>
      <c r="U25" s="36"/>
      <c r="V25" s="36"/>
      <c r="W25" s="36"/>
      <c r="X25" s="22"/>
      <c r="Y25" s="34"/>
      <c r="Z25" s="36"/>
      <c r="AA25" s="6"/>
      <c r="AB25" s="36"/>
      <c r="AC25" s="36"/>
      <c r="AD25" s="36"/>
      <c r="AE25" s="36"/>
      <c r="AF25" s="36"/>
      <c r="AG25" s="36"/>
      <c r="AH25" s="36"/>
      <c r="AI25" s="36"/>
      <c r="AJ25" s="36"/>
      <c r="AK25" s="36"/>
      <c r="AL25" s="36"/>
      <c r="AM25" s="36"/>
      <c r="AN25" s="36"/>
      <c r="AO25" s="36"/>
      <c r="AP25" s="36"/>
      <c r="AQ25" s="36"/>
      <c r="AR25" s="36"/>
      <c r="AS25" s="36"/>
      <c r="AT25" s="36"/>
      <c r="AU25" s="36"/>
      <c r="AV25" s="36"/>
      <c r="AW25" s="36"/>
      <c r="AX25" s="36"/>
      <c r="AY25" s="36"/>
      <c r="AZ25" s="36"/>
      <c r="BA25" s="43"/>
      <c r="BB25" s="43"/>
      <c r="BC25" s="43"/>
      <c r="BD25" s="36"/>
      <c r="BE25" s="7"/>
      <c r="BF25" s="36"/>
      <c r="BG25" s="36"/>
      <c r="BH25" s="36"/>
      <c r="BI25" s="36"/>
      <c r="BJ25" s="36"/>
      <c r="BK25" s="36"/>
      <c r="BL25" s="36"/>
      <c r="BM25" s="36"/>
      <c r="BN25" s="36"/>
      <c r="BO25" s="36"/>
      <c r="BP25" s="36"/>
      <c r="BQ25" s="36"/>
      <c r="BR25" s="36"/>
      <c r="BS25" s="36"/>
      <c r="BT25" s="36"/>
      <c r="BU25" s="36"/>
      <c r="BV25" s="36"/>
      <c r="BW25" s="36"/>
      <c r="BX25" s="36"/>
      <c r="BY25" s="91"/>
      <c r="BZ25" s="90"/>
      <c r="CA25" s="90"/>
      <c r="CB25" s="90"/>
      <c r="CC25" s="90"/>
      <c r="CD25" s="90"/>
      <c r="CE25" s="90"/>
      <c r="CF25" s="90"/>
      <c r="CG25" s="90"/>
      <c r="CH25" s="90"/>
      <c r="CI25" s="90"/>
      <c r="CJ25" s="90"/>
      <c r="CK25" s="91"/>
      <c r="CL25" s="7"/>
      <c r="CM25" s="25"/>
    </row>
    <row r="26" spans="1:118" ht="15" customHeight="1" thickTop="1" thickBot="1" x14ac:dyDescent="0.3">
      <c r="A26" s="40"/>
      <c r="B26" s="31"/>
      <c r="C26" s="84" t="str">
        <f>_xlfn.LET(_xlpm.disponivel,GETPIVOTDATA("[Measures].[Count of Status]",TBD!$B$2,"[DIM_Veiculo].[Status]","[DIM_Veiculo].[Status].&amp;[Disponível]","[DIM_Veiculo].[Tipo]","[DIM_Veiculo].[Tipo].&amp;[carro]"),_xlpm.total,GETPIVOTDATA("[Measures].[Count of Status]",TBD!$B$2,"[DIM_Veiculo].[Tipo]","[DIM_Veiculo].[Tipo].&amp;[carro]"),IF(ISBLANK(_xlpm.disponivel),0,_xlpm.disponivel) &amp; "/" &amp; IF(ISBLANK(_xlpm.total),0,_xlpm.total))</f>
        <v>4/18</v>
      </c>
      <c r="D26" s="84"/>
      <c r="E26" s="84"/>
      <c r="F26" s="84"/>
      <c r="G26" s="84"/>
      <c r="H26" s="84"/>
      <c r="I26" s="52"/>
      <c r="J26" s="84" t="str">
        <f>_xlfn.LET(_xlpm.disponivel,GETPIVOTDATA("[Measures].[Count of Status]",TBD!$B$2,"[DIM_Veiculo].[Status]","[DIM_Veiculo].[Status].&amp;[Disponível]","[DIM_Veiculo].[Tipo]","[DIM_Veiculo].[Tipo].&amp;[caminhonete]"),_xlpm.total,GETPIVOTDATA("[Measures].[Count of Status]",TBD!$B$2,"[DIM_Veiculo].[Tipo]","[DIM_Veiculo].[Tipo].&amp;[caminhonete]"),IF(ISBLANK(_xlpm.disponivel),0,_xlpm.disponivel) &amp; "/" &amp; IF(ISBLANK(_xlpm.total),0,_xlpm.total))</f>
        <v>4/18</v>
      </c>
      <c r="K26" s="84"/>
      <c r="L26" s="84"/>
      <c r="M26" s="84"/>
      <c r="N26" s="84"/>
      <c r="O26" s="84"/>
      <c r="P26" s="84"/>
      <c r="Q26" s="36"/>
      <c r="R26" s="87" t="str">
        <f>_xlfn.LET(_xlpm.disponivel,GETPIVOTDATA("[Measures].[Count of Status]",TBD!$B$2,"[DIM_Veiculo].[Status]","[DIM_Veiculo].[Status].&amp;[Disponível]","[DIM_Veiculo].[Tipo]","[DIM_Veiculo].[Tipo].&amp;[moto]"),_xlpm.total,GETPIVOTDATA("[Measures].[Count of Status]",TBD!$B$2,"[DIM_Veiculo].[Tipo]","[DIM_Veiculo].[Tipo].&amp;[moto]"),IF(ISBLANK(_xlpm.disponivel),0,_xlpm.disponivel) &amp; "/" &amp; IF(ISBLANK(_xlpm.total),0,_xlpm.total))</f>
        <v>0/14</v>
      </c>
      <c r="S26" s="87"/>
      <c r="T26" s="87"/>
      <c r="U26" s="87"/>
      <c r="V26" s="87"/>
      <c r="W26" s="87"/>
      <c r="X26" s="22"/>
      <c r="Y26" s="34"/>
      <c r="Z26" s="36"/>
      <c r="AA26" s="6"/>
      <c r="AB26" s="36"/>
      <c r="AC26" s="36"/>
      <c r="AD26" s="36"/>
      <c r="AE26" s="36"/>
      <c r="AF26" s="36"/>
      <c r="AG26" s="36"/>
      <c r="AH26" s="36"/>
      <c r="AI26" s="36"/>
      <c r="AJ26" s="36"/>
      <c r="AK26" s="36"/>
      <c r="AL26" s="36"/>
      <c r="AM26" s="36"/>
      <c r="AN26" s="36"/>
      <c r="AO26" s="36"/>
      <c r="AP26" s="36"/>
      <c r="AQ26" s="36"/>
      <c r="AR26" s="36"/>
      <c r="AS26" s="36"/>
      <c r="AT26" s="36"/>
      <c r="AU26" s="36"/>
      <c r="AV26" s="36"/>
      <c r="AW26" s="36"/>
      <c r="AX26" s="36"/>
      <c r="AY26" s="36"/>
      <c r="AZ26" s="36"/>
      <c r="BA26" s="59" t="s">
        <v>27</v>
      </c>
      <c r="BB26" s="59"/>
      <c r="BC26" s="59"/>
      <c r="BD26" s="36"/>
      <c r="BE26" s="8"/>
      <c r="BF26" s="9"/>
      <c r="BG26" s="10"/>
      <c r="BH26" s="10"/>
      <c r="BI26" s="10"/>
      <c r="BJ26" s="60">
        <f>Indicadores!$B$11</f>
        <v>1</v>
      </c>
      <c r="BK26" s="61"/>
      <c r="BL26" s="62"/>
      <c r="BM26" s="10"/>
      <c r="BN26" s="10"/>
      <c r="BO26" s="60">
        <f>Indicadores!$C$11</f>
        <v>0</v>
      </c>
      <c r="BP26" s="61"/>
      <c r="BQ26" s="62"/>
      <c r="BR26" s="10"/>
      <c r="BS26" s="10"/>
      <c r="BT26" s="60">
        <f>Indicadores!$D$11</f>
        <v>1</v>
      </c>
      <c r="BU26" s="61"/>
      <c r="BV26" s="62"/>
      <c r="BW26" s="56"/>
      <c r="BX26" s="36"/>
      <c r="BY26" s="91"/>
      <c r="BZ26" s="90"/>
      <c r="CA26" s="90"/>
      <c r="CB26" s="90"/>
      <c r="CC26" s="90"/>
      <c r="CD26" s="90"/>
      <c r="CE26" s="90"/>
      <c r="CF26" s="90"/>
      <c r="CG26" s="90"/>
      <c r="CH26" s="90"/>
      <c r="CI26" s="90"/>
      <c r="CJ26" s="90"/>
      <c r="CK26" s="91"/>
      <c r="CL26" s="7"/>
      <c r="CM26" s="25"/>
    </row>
    <row r="27" spans="1:118" ht="16.5" customHeight="1" thickBot="1" x14ac:dyDescent="0.3">
      <c r="A27" s="40"/>
      <c r="B27" s="31"/>
      <c r="C27" s="84"/>
      <c r="D27" s="84"/>
      <c r="E27" s="84"/>
      <c r="F27" s="84"/>
      <c r="G27" s="84"/>
      <c r="H27" s="84"/>
      <c r="I27" s="52"/>
      <c r="J27" s="84"/>
      <c r="K27" s="84"/>
      <c r="L27" s="84"/>
      <c r="M27" s="84"/>
      <c r="N27" s="84"/>
      <c r="O27" s="84"/>
      <c r="P27" s="84"/>
      <c r="Q27" s="36"/>
      <c r="R27" s="87"/>
      <c r="S27" s="87"/>
      <c r="T27" s="87"/>
      <c r="U27" s="87"/>
      <c r="V27" s="87"/>
      <c r="W27" s="87"/>
      <c r="X27" s="22"/>
      <c r="Y27" s="34"/>
      <c r="Z27" s="36"/>
      <c r="AA27" s="6"/>
      <c r="AB27" s="36"/>
      <c r="AC27" s="36"/>
      <c r="AD27" s="36"/>
      <c r="AE27" s="36"/>
      <c r="AF27" s="36"/>
      <c r="AG27" s="36"/>
      <c r="AH27" s="36"/>
      <c r="AI27" s="36"/>
      <c r="AJ27" s="36"/>
      <c r="AK27" s="36"/>
      <c r="AL27" s="36"/>
      <c r="AM27" s="36"/>
      <c r="AN27" s="36"/>
      <c r="AO27" s="36"/>
      <c r="AP27" s="36"/>
      <c r="AQ27" s="36"/>
      <c r="AR27" s="36"/>
      <c r="AS27" s="36"/>
      <c r="AT27" s="36"/>
      <c r="AU27" s="36"/>
      <c r="AV27" s="36"/>
      <c r="AW27" s="36"/>
      <c r="AX27" s="36"/>
      <c r="AY27" s="36"/>
      <c r="AZ27" s="36"/>
      <c r="BA27" s="59"/>
      <c r="BB27" s="59"/>
      <c r="BC27" s="59"/>
      <c r="BD27" s="36"/>
      <c r="BE27" s="36"/>
      <c r="BF27" s="36"/>
      <c r="BG27" s="36"/>
      <c r="BH27" s="36"/>
      <c r="BI27" s="36"/>
      <c r="BJ27" s="63"/>
      <c r="BK27" s="64"/>
      <c r="BL27" s="65"/>
      <c r="BM27" s="36"/>
      <c r="BN27" s="36"/>
      <c r="BO27" s="63"/>
      <c r="BP27" s="64"/>
      <c r="BQ27" s="65"/>
      <c r="BR27" s="36"/>
      <c r="BS27" s="36"/>
      <c r="BT27" s="63"/>
      <c r="BU27" s="64"/>
      <c r="BV27" s="65"/>
      <c r="BW27" s="56"/>
      <c r="BX27" s="36"/>
      <c r="BY27" s="91"/>
      <c r="BZ27" s="90"/>
      <c r="CA27" s="90"/>
      <c r="CB27" s="90"/>
      <c r="CC27" s="90"/>
      <c r="CD27" s="90"/>
      <c r="CE27" s="90"/>
      <c r="CF27" s="90"/>
      <c r="CG27" s="90"/>
      <c r="CH27" s="90"/>
      <c r="CI27" s="90"/>
      <c r="CJ27" s="90"/>
      <c r="CK27" s="91"/>
      <c r="CL27" s="7"/>
      <c r="CM27" s="25"/>
    </row>
    <row r="28" spans="1:118" ht="15" customHeight="1" thickTop="1" thickBot="1" x14ac:dyDescent="0.35">
      <c r="A28" s="40"/>
      <c r="B28" s="31"/>
      <c r="C28" s="85" t="s">
        <v>21</v>
      </c>
      <c r="D28" s="85"/>
      <c r="E28" s="85"/>
      <c r="F28" s="85"/>
      <c r="G28" s="85"/>
      <c r="H28" s="85"/>
      <c r="I28" s="54"/>
      <c r="J28" s="85" t="s">
        <v>40</v>
      </c>
      <c r="K28" s="85"/>
      <c r="L28" s="85"/>
      <c r="M28" s="85"/>
      <c r="N28" s="85"/>
      <c r="O28" s="85"/>
      <c r="P28" s="85"/>
      <c r="Q28" s="36"/>
      <c r="R28" s="86" t="s">
        <v>22</v>
      </c>
      <c r="S28" s="86"/>
      <c r="T28" s="86"/>
      <c r="U28" s="86"/>
      <c r="V28" s="86"/>
      <c r="W28" s="86"/>
      <c r="X28" s="22"/>
      <c r="Y28" s="34"/>
      <c r="Z28" s="36"/>
      <c r="AA28" s="6"/>
      <c r="AB28" s="36"/>
      <c r="AC28" s="36"/>
      <c r="AD28" s="36"/>
      <c r="AE28" s="36"/>
      <c r="AF28" s="36"/>
      <c r="AG28" s="36"/>
      <c r="AH28" s="36"/>
      <c r="AI28" s="36"/>
      <c r="AJ28" s="36"/>
      <c r="AK28" s="36"/>
      <c r="AL28" s="36"/>
      <c r="AM28" s="36"/>
      <c r="AN28" s="36"/>
      <c r="AO28" s="36"/>
      <c r="AP28" s="36"/>
      <c r="AQ28" s="36"/>
      <c r="AR28" s="36"/>
      <c r="AS28" s="36"/>
      <c r="AT28" s="36"/>
      <c r="AU28" s="36"/>
      <c r="AV28" s="36"/>
      <c r="AW28" s="36"/>
      <c r="AX28" s="36"/>
      <c r="AY28" s="36"/>
      <c r="AZ28" s="36"/>
      <c r="BA28" s="36"/>
      <c r="BB28" s="36"/>
      <c r="BC28" s="66" t="s">
        <v>35</v>
      </c>
      <c r="BD28" s="66"/>
      <c r="BE28" s="66"/>
      <c r="BF28" s="66"/>
      <c r="BG28" s="66"/>
      <c r="BH28" s="66"/>
      <c r="BI28" s="36"/>
      <c r="BJ28" s="36"/>
      <c r="BK28" s="36"/>
      <c r="BL28" s="36"/>
      <c r="BM28" s="36"/>
      <c r="BN28" s="36"/>
      <c r="BO28" s="36"/>
      <c r="BP28" s="36"/>
      <c r="BQ28" s="36"/>
      <c r="BR28" s="36"/>
      <c r="BS28" s="36"/>
      <c r="BT28" s="36"/>
      <c r="BU28" s="36"/>
      <c r="BV28" s="36"/>
      <c r="BW28" s="36"/>
      <c r="BX28" s="36"/>
      <c r="BY28" s="91"/>
      <c r="BZ28" s="90"/>
      <c r="CA28" s="90"/>
      <c r="CB28" s="90"/>
      <c r="CC28" s="90"/>
      <c r="CD28" s="90"/>
      <c r="CE28" s="90"/>
      <c r="CF28" s="90"/>
      <c r="CG28" s="90"/>
      <c r="CH28" s="90"/>
      <c r="CI28" s="90"/>
      <c r="CJ28" s="90"/>
      <c r="CK28" s="91"/>
      <c r="CL28" s="7"/>
      <c r="CM28" s="25"/>
    </row>
    <row r="29" spans="1:118" ht="15" customHeight="1" thickTop="1" thickBot="1" x14ac:dyDescent="0.3">
      <c r="A29" s="40"/>
      <c r="B29" s="31"/>
      <c r="C29" s="52"/>
      <c r="D29" s="52"/>
      <c r="E29" s="52"/>
      <c r="F29" s="52"/>
      <c r="G29" s="52"/>
      <c r="H29" s="52"/>
      <c r="I29" s="52"/>
      <c r="J29" s="52"/>
      <c r="K29" s="52"/>
      <c r="L29" s="52"/>
      <c r="M29" s="52"/>
      <c r="N29" s="52"/>
      <c r="O29" s="52"/>
      <c r="P29" s="52"/>
      <c r="Q29" s="36"/>
      <c r="R29" s="36"/>
      <c r="S29" s="36"/>
      <c r="T29" s="36"/>
      <c r="U29" s="36"/>
      <c r="V29" s="36"/>
      <c r="W29" s="36"/>
      <c r="X29" s="22"/>
      <c r="Y29" s="34"/>
      <c r="Z29" s="36"/>
      <c r="AA29" s="6"/>
      <c r="AB29" s="36"/>
      <c r="AC29" s="36"/>
      <c r="AD29" s="36"/>
      <c r="AE29" s="36"/>
      <c r="AF29" s="36"/>
      <c r="AG29" s="36"/>
      <c r="AH29" s="36"/>
      <c r="AI29" s="36"/>
      <c r="AJ29" s="36"/>
      <c r="AK29" s="36"/>
      <c r="AL29" s="36"/>
      <c r="AM29" s="36"/>
      <c r="AN29" s="36"/>
      <c r="AO29" s="36"/>
      <c r="AP29" s="36"/>
      <c r="AQ29" s="36"/>
      <c r="AR29" s="36"/>
      <c r="AS29" s="36"/>
      <c r="AT29" s="36"/>
      <c r="AU29" s="36"/>
      <c r="AV29" s="36"/>
      <c r="AW29" s="36"/>
      <c r="AX29" s="36"/>
      <c r="AY29" s="36"/>
      <c r="AZ29" s="36"/>
      <c r="BA29" s="36"/>
      <c r="BB29" s="36"/>
      <c r="BC29" s="66"/>
      <c r="BD29" s="66"/>
      <c r="BE29" s="66"/>
      <c r="BF29" s="66"/>
      <c r="BG29" s="66"/>
      <c r="BH29" s="66"/>
      <c r="BI29" s="10"/>
      <c r="BJ29" s="60">
        <f>Indicadores!$B$12</f>
        <v>0</v>
      </c>
      <c r="BK29" s="61"/>
      <c r="BL29" s="62"/>
      <c r="BM29" s="10"/>
      <c r="BN29" s="10"/>
      <c r="BO29" s="60">
        <f>Indicadores!$C$12</f>
        <v>0</v>
      </c>
      <c r="BP29" s="61"/>
      <c r="BQ29" s="62"/>
      <c r="BR29" s="10"/>
      <c r="BS29" s="10"/>
      <c r="BT29" s="60">
        <f>Indicadores!$D$12</f>
        <v>0</v>
      </c>
      <c r="BU29" s="61"/>
      <c r="BV29" s="62"/>
      <c r="BW29" s="56"/>
      <c r="BX29" s="36"/>
      <c r="BY29" s="91"/>
      <c r="BZ29" s="90"/>
      <c r="CA29" s="90"/>
      <c r="CB29" s="90"/>
      <c r="CC29" s="90"/>
      <c r="CD29" s="90"/>
      <c r="CE29" s="90"/>
      <c r="CF29" s="90"/>
      <c r="CG29" s="90"/>
      <c r="CH29" s="90"/>
      <c r="CI29" s="90"/>
      <c r="CJ29" s="90"/>
      <c r="CK29" s="91"/>
      <c r="CL29" s="7"/>
      <c r="CM29" s="25"/>
    </row>
    <row r="30" spans="1:118" ht="16.5" customHeight="1" thickBot="1" x14ac:dyDescent="0.3">
      <c r="A30" s="44"/>
      <c r="B30" s="31"/>
      <c r="C30" s="29"/>
      <c r="D30" s="29"/>
      <c r="E30" s="29"/>
      <c r="F30" s="29"/>
      <c r="G30" s="29"/>
      <c r="H30" s="29"/>
      <c r="I30" s="29"/>
      <c r="J30" s="29"/>
      <c r="K30" s="29"/>
      <c r="L30" s="29"/>
      <c r="M30" s="29"/>
      <c r="N30" s="29"/>
      <c r="O30" s="29"/>
      <c r="P30" s="29"/>
      <c r="Q30" s="12"/>
      <c r="R30" s="12"/>
      <c r="S30" s="12"/>
      <c r="T30" s="12"/>
      <c r="U30" s="12"/>
      <c r="V30" s="12"/>
      <c r="W30" s="12"/>
      <c r="X30" s="22"/>
      <c r="Y30" s="34"/>
      <c r="Z30" s="36"/>
      <c r="AA30" s="6"/>
      <c r="AB30" s="36"/>
      <c r="AC30" s="36"/>
      <c r="AD30" s="36"/>
      <c r="AE30" s="36"/>
      <c r="AF30" s="36"/>
      <c r="AG30" s="36"/>
      <c r="AH30" s="36"/>
      <c r="AI30" s="36"/>
      <c r="AJ30" s="36"/>
      <c r="AK30" s="36"/>
      <c r="AL30" s="36"/>
      <c r="AM30" s="36"/>
      <c r="AN30" s="36"/>
      <c r="AO30" s="36"/>
      <c r="AP30" s="36"/>
      <c r="AQ30" s="36"/>
      <c r="AR30" s="36"/>
      <c r="AS30" s="36"/>
      <c r="AT30" s="36"/>
      <c r="AU30" s="36"/>
      <c r="AV30" s="36"/>
      <c r="AW30" s="36"/>
      <c r="AX30" s="36"/>
      <c r="AY30" s="36"/>
      <c r="AZ30" s="36"/>
      <c r="BA30" s="36"/>
      <c r="BB30" s="36"/>
      <c r="BC30" s="66"/>
      <c r="BD30" s="66"/>
      <c r="BE30" s="66"/>
      <c r="BF30" s="66"/>
      <c r="BG30" s="66"/>
      <c r="BH30" s="66"/>
      <c r="BI30" s="36"/>
      <c r="BJ30" s="63"/>
      <c r="BK30" s="64"/>
      <c r="BL30" s="65"/>
      <c r="BM30" s="36"/>
      <c r="BN30" s="36"/>
      <c r="BO30" s="63"/>
      <c r="BP30" s="64"/>
      <c r="BQ30" s="65"/>
      <c r="BR30" s="36"/>
      <c r="BS30" s="36"/>
      <c r="BT30" s="63"/>
      <c r="BU30" s="64"/>
      <c r="BV30" s="65"/>
      <c r="BW30" s="56"/>
      <c r="BX30" s="36"/>
      <c r="BY30" s="91"/>
      <c r="BZ30" s="90"/>
      <c r="CA30" s="90"/>
      <c r="CB30" s="90"/>
      <c r="CC30" s="90"/>
      <c r="CD30" s="90"/>
      <c r="CE30" s="90"/>
      <c r="CF30" s="90"/>
      <c r="CG30" s="90"/>
      <c r="CH30" s="90"/>
      <c r="CI30" s="90"/>
      <c r="CJ30" s="90"/>
      <c r="CK30" s="91"/>
      <c r="CL30" s="7"/>
      <c r="CM30" s="25"/>
    </row>
    <row r="31" spans="1:118" ht="15" customHeight="1" thickTop="1" thickBot="1" x14ac:dyDescent="0.3">
      <c r="A31" s="40"/>
      <c r="B31" s="32"/>
      <c r="C31" s="33"/>
      <c r="D31" s="33"/>
      <c r="E31" s="33"/>
      <c r="F31" s="33"/>
      <c r="G31" s="33"/>
      <c r="H31" s="33"/>
      <c r="I31" s="33"/>
      <c r="J31" s="33"/>
      <c r="K31" s="33"/>
      <c r="L31" s="33"/>
      <c r="M31" s="33"/>
      <c r="N31" s="33"/>
      <c r="O31" s="33"/>
      <c r="P31" s="33"/>
      <c r="Q31" s="9"/>
      <c r="R31" s="9"/>
      <c r="S31" s="9"/>
      <c r="T31" s="9"/>
      <c r="U31" s="9"/>
      <c r="V31" s="9"/>
      <c r="W31" s="9"/>
      <c r="X31" s="24"/>
      <c r="Y31" s="34"/>
      <c r="Z31" s="36"/>
      <c r="AA31" s="11"/>
      <c r="AB31" s="12"/>
      <c r="AC31" s="12"/>
      <c r="AD31" s="12"/>
      <c r="AE31" s="12"/>
      <c r="AF31" s="12"/>
      <c r="AG31" s="12"/>
      <c r="AH31" s="12"/>
      <c r="AI31" s="12"/>
      <c r="AJ31" s="12"/>
      <c r="AK31" s="12"/>
      <c r="AL31" s="12"/>
      <c r="AM31" s="12"/>
      <c r="AN31" s="12"/>
      <c r="AO31" s="12"/>
      <c r="AP31" s="12"/>
      <c r="AQ31" s="12"/>
      <c r="AR31" s="12"/>
      <c r="AS31" s="12"/>
      <c r="AT31" s="12"/>
      <c r="AU31" s="12"/>
      <c r="AV31" s="12"/>
      <c r="AW31" s="12"/>
      <c r="AX31" s="12"/>
      <c r="AY31" s="12"/>
      <c r="AZ31" s="12"/>
      <c r="BA31" s="12"/>
      <c r="BB31" s="12"/>
      <c r="BC31" s="67"/>
      <c r="BD31" s="67"/>
      <c r="BE31" s="67"/>
      <c r="BF31" s="67"/>
      <c r="BG31" s="67"/>
      <c r="BH31" s="67"/>
      <c r="BI31" s="12"/>
      <c r="BJ31" s="12"/>
      <c r="BK31" s="12"/>
      <c r="BL31" s="12"/>
      <c r="BM31" s="12"/>
      <c r="BN31" s="12"/>
      <c r="BO31" s="12"/>
      <c r="BP31" s="12"/>
      <c r="BQ31" s="12"/>
      <c r="BR31" s="12"/>
      <c r="BS31" s="12"/>
      <c r="BT31" s="12"/>
      <c r="BU31" s="12"/>
      <c r="BV31" s="12"/>
      <c r="BW31" s="12"/>
      <c r="BX31" s="12"/>
      <c r="BY31" s="12"/>
      <c r="BZ31" s="12"/>
      <c r="CA31" s="12"/>
      <c r="CB31" s="12"/>
      <c r="CC31" s="12"/>
      <c r="CD31" s="12"/>
      <c r="CE31" s="12"/>
      <c r="CF31" s="12"/>
      <c r="CG31" s="12"/>
      <c r="CH31" s="12"/>
      <c r="CI31" s="12"/>
      <c r="CJ31" s="12"/>
      <c r="CK31" s="12"/>
      <c r="CL31" s="12"/>
      <c r="CM31" s="30"/>
    </row>
    <row r="32" spans="1:118" ht="15" customHeight="1" thickBot="1" x14ac:dyDescent="0.3">
      <c r="A32" s="38"/>
      <c r="B32" s="27"/>
      <c r="C32" s="27"/>
      <c r="D32" s="27"/>
      <c r="E32" s="27"/>
      <c r="F32" s="27"/>
      <c r="G32" s="27"/>
      <c r="H32" s="27"/>
      <c r="I32" s="27"/>
      <c r="J32" s="27"/>
      <c r="K32" s="27"/>
      <c r="L32" s="27"/>
      <c r="M32" s="27"/>
      <c r="N32" s="27"/>
      <c r="O32" s="27"/>
      <c r="P32" s="27"/>
      <c r="Q32" s="5"/>
      <c r="R32" s="5"/>
      <c r="S32" s="5"/>
      <c r="T32" s="5"/>
      <c r="U32" s="5"/>
      <c r="V32" s="5"/>
      <c r="W32" s="5"/>
      <c r="X32" s="5"/>
      <c r="Y32" s="5"/>
      <c r="Z32" s="5"/>
      <c r="AA32" s="5"/>
      <c r="AB32" s="5"/>
      <c r="AC32" s="5"/>
      <c r="AD32" s="5"/>
      <c r="AE32" s="5"/>
      <c r="AF32" s="5"/>
      <c r="AG32" s="5"/>
      <c r="AH32" s="5"/>
      <c r="AI32" s="5"/>
      <c r="AJ32" s="5"/>
      <c r="AK32" s="5"/>
      <c r="AL32" s="5"/>
      <c r="AM32" s="5"/>
      <c r="AN32" s="5"/>
      <c r="AO32" s="5"/>
      <c r="AP32" s="5"/>
      <c r="AQ32" s="5"/>
      <c r="AR32" s="5"/>
      <c r="AS32" s="5"/>
      <c r="AT32" s="5"/>
      <c r="AU32" s="5"/>
      <c r="AV32" s="5"/>
      <c r="AW32" s="5"/>
      <c r="AX32" s="5"/>
      <c r="AY32" s="5"/>
      <c r="AZ32" s="5"/>
      <c r="BA32" s="5"/>
      <c r="BB32" s="5"/>
      <c r="BC32" s="5"/>
      <c r="BD32" s="5"/>
      <c r="BE32" s="5"/>
      <c r="BF32" s="5"/>
      <c r="BG32" s="5"/>
      <c r="BH32" s="5"/>
      <c r="BI32" s="5"/>
      <c r="BJ32" s="5"/>
      <c r="BK32" s="5"/>
      <c r="BL32" s="5"/>
      <c r="BM32" s="5"/>
      <c r="BN32" s="5"/>
      <c r="BO32" s="5"/>
      <c r="BP32" s="5"/>
      <c r="BQ32" s="5"/>
      <c r="BR32" s="5"/>
      <c r="BS32" s="5"/>
      <c r="BT32" s="5"/>
      <c r="BU32" s="5"/>
      <c r="BV32" s="5"/>
      <c r="BW32" s="5"/>
      <c r="BX32" s="5"/>
      <c r="BY32" s="5"/>
      <c r="BZ32" s="5"/>
      <c r="CA32" s="5"/>
      <c r="CB32" s="5"/>
      <c r="CC32" s="5"/>
      <c r="CD32" s="5"/>
      <c r="CE32" s="5"/>
      <c r="CF32" s="5"/>
      <c r="CG32" s="5"/>
      <c r="CH32" s="5"/>
      <c r="CI32" s="5"/>
      <c r="CJ32" s="5"/>
      <c r="CK32" s="5"/>
      <c r="CL32" s="5"/>
      <c r="CM32" s="4"/>
    </row>
    <row r="33" spans="16:99" ht="15" customHeight="1" thickTop="1" x14ac:dyDescent="0.25"/>
    <row r="34" spans="16:99" ht="15" customHeight="1" x14ac:dyDescent="0.25">
      <c r="P34" s="58"/>
    </row>
    <row r="45" spans="16:99" ht="15" customHeight="1" x14ac:dyDescent="0.25">
      <c r="BU45" s="92"/>
      <c r="BV45" s="92"/>
      <c r="BW45" s="92"/>
      <c r="BX45" s="92"/>
      <c r="BY45" s="92"/>
      <c r="BZ45" s="92"/>
      <c r="CA45" s="92"/>
      <c r="CB45" s="92"/>
      <c r="CC45" s="92"/>
      <c r="CD45" s="92"/>
      <c r="CE45" s="92"/>
      <c r="CF45" s="92"/>
      <c r="CG45" s="92"/>
      <c r="CH45" s="92"/>
      <c r="CI45" s="92"/>
      <c r="CJ45" s="92"/>
      <c r="CK45" s="92"/>
      <c r="CL45" s="92"/>
      <c r="CM45" s="92"/>
      <c r="CN45" s="92"/>
      <c r="CO45" s="92"/>
      <c r="CP45" s="92"/>
      <c r="CQ45" s="92"/>
      <c r="CR45" s="92"/>
      <c r="CS45" s="92"/>
      <c r="CT45" s="92"/>
      <c r="CU45" s="92"/>
    </row>
    <row r="46" spans="16:99" ht="15" customHeight="1" x14ac:dyDescent="0.25">
      <c r="BU46" s="92"/>
      <c r="BV46" s="92"/>
      <c r="BW46" s="92"/>
      <c r="BX46" s="92"/>
      <c r="BY46" s="92"/>
      <c r="BZ46" s="92"/>
      <c r="CA46" s="92"/>
      <c r="CB46" s="92"/>
      <c r="CC46" s="92"/>
      <c r="CD46" s="92"/>
      <c r="CE46" s="92"/>
      <c r="CF46" s="92"/>
      <c r="CG46" s="92"/>
      <c r="CH46" s="92"/>
      <c r="CI46" s="92"/>
      <c r="CJ46" s="92"/>
      <c r="CK46" s="92"/>
      <c r="CL46" s="92"/>
      <c r="CM46" s="92"/>
      <c r="CN46" s="92"/>
      <c r="CO46" s="92"/>
      <c r="CP46" s="92"/>
      <c r="CQ46" s="92"/>
      <c r="CR46" s="92"/>
      <c r="CS46" s="92"/>
      <c r="CT46" s="92"/>
      <c r="CU46" s="92"/>
    </row>
    <row r="47" spans="16:99" ht="15" customHeight="1" x14ac:dyDescent="0.25">
      <c r="BU47" s="92"/>
      <c r="BV47" s="92"/>
      <c r="BW47" s="92"/>
      <c r="BX47" s="92"/>
      <c r="BY47" s="92"/>
      <c r="BZ47" s="92"/>
      <c r="CA47" s="92"/>
      <c r="CB47" s="92"/>
      <c r="CC47" s="92"/>
      <c r="CD47" s="92"/>
      <c r="CE47" s="92"/>
      <c r="CF47" s="92"/>
      <c r="CG47" s="92"/>
      <c r="CH47" s="92"/>
      <c r="CI47" s="92"/>
      <c r="CJ47" s="92"/>
      <c r="CK47" s="92"/>
      <c r="CL47" s="92"/>
      <c r="CM47" s="92"/>
      <c r="CN47" s="92"/>
      <c r="CO47" s="92"/>
      <c r="CP47" s="92"/>
      <c r="CQ47" s="92"/>
      <c r="CR47" s="92"/>
      <c r="CS47" s="92"/>
      <c r="CT47" s="92"/>
      <c r="CU47" s="92"/>
    </row>
    <row r="48" spans="16:99" ht="15" customHeight="1" x14ac:dyDescent="0.25">
      <c r="BU48" s="92"/>
      <c r="BV48" s="92"/>
      <c r="BW48" s="92"/>
      <c r="BX48" s="92"/>
      <c r="BY48" s="92"/>
      <c r="BZ48" s="92"/>
      <c r="CA48" s="92"/>
      <c r="CB48" s="92"/>
      <c r="CC48" s="92"/>
      <c r="CD48" s="92"/>
      <c r="CE48" s="92"/>
      <c r="CF48" s="92"/>
      <c r="CG48" s="92"/>
      <c r="CH48" s="92"/>
      <c r="CI48" s="92"/>
      <c r="CJ48" s="92"/>
      <c r="CK48" s="92"/>
      <c r="CL48" s="92"/>
      <c r="CM48" s="92"/>
      <c r="CN48" s="92"/>
      <c r="CO48" s="92"/>
      <c r="CP48" s="92"/>
      <c r="CQ48" s="92"/>
      <c r="CR48" s="92"/>
      <c r="CS48" s="92"/>
      <c r="CT48" s="92"/>
      <c r="CU48" s="92"/>
    </row>
    <row r="49" spans="73:99" ht="15" customHeight="1" x14ac:dyDescent="0.25">
      <c r="BU49" s="92"/>
      <c r="BV49" s="92"/>
      <c r="BW49" s="92"/>
      <c r="BX49" s="92"/>
      <c r="BY49" s="92"/>
      <c r="BZ49" s="92"/>
      <c r="CA49" s="92"/>
      <c r="CB49" s="92"/>
      <c r="CC49" s="92"/>
      <c r="CD49" s="92"/>
      <c r="CE49" s="92"/>
      <c r="CF49" s="92"/>
      <c r="CG49" s="92"/>
      <c r="CH49" s="92"/>
      <c r="CI49" s="92"/>
      <c r="CJ49" s="92"/>
      <c r="CK49" s="92"/>
      <c r="CL49" s="92"/>
      <c r="CM49" s="92"/>
      <c r="CN49" s="92"/>
      <c r="CO49" s="92"/>
      <c r="CP49" s="92"/>
      <c r="CQ49" s="92"/>
      <c r="CR49" s="92"/>
      <c r="CS49" s="92"/>
      <c r="CT49" s="92"/>
      <c r="CU49" s="92"/>
    </row>
    <row r="50" spans="73:99" ht="15" customHeight="1" x14ac:dyDescent="0.25">
      <c r="BU50" s="92"/>
      <c r="BV50" s="92"/>
      <c r="BW50" s="92"/>
      <c r="BX50" s="92"/>
      <c r="BY50" s="92"/>
      <c r="BZ50" s="92"/>
      <c r="CA50" s="92"/>
      <c r="CB50" s="92"/>
      <c r="CC50" s="92"/>
      <c r="CD50" s="92"/>
      <c r="CE50" s="92"/>
      <c r="CF50" s="92"/>
      <c r="CG50" s="92"/>
      <c r="CH50" s="92"/>
      <c r="CI50" s="92"/>
      <c r="CJ50" s="92"/>
      <c r="CK50" s="92"/>
      <c r="CL50" s="92"/>
      <c r="CM50" s="92"/>
      <c r="CN50" s="92"/>
      <c r="CO50" s="92"/>
      <c r="CP50" s="92"/>
      <c r="CQ50" s="92"/>
      <c r="CR50" s="92"/>
      <c r="CS50" s="92"/>
      <c r="CT50" s="92"/>
      <c r="CU50" s="92"/>
    </row>
    <row r="51" spans="73:99" ht="15" customHeight="1" x14ac:dyDescent="0.25">
      <c r="BU51" s="92"/>
      <c r="BV51" s="92"/>
      <c r="BW51" s="92"/>
      <c r="BX51" s="92"/>
      <c r="BY51" s="92"/>
      <c r="BZ51" s="92"/>
      <c r="CA51" s="92"/>
      <c r="CB51" s="92"/>
      <c r="CC51" s="92"/>
      <c r="CD51" s="92"/>
      <c r="CE51" s="92"/>
      <c r="CF51" s="92"/>
      <c r="CG51" s="92"/>
      <c r="CH51" s="92"/>
      <c r="CI51" s="92"/>
      <c r="CJ51" s="92"/>
      <c r="CK51" s="92"/>
      <c r="CL51" s="92"/>
      <c r="CM51" s="92"/>
      <c r="CN51" s="92"/>
      <c r="CO51" s="92"/>
      <c r="CP51" s="92"/>
      <c r="CQ51" s="92"/>
      <c r="CR51" s="92"/>
      <c r="CS51" s="92"/>
      <c r="CT51" s="92"/>
      <c r="CU51" s="92"/>
    </row>
    <row r="52" spans="73:99" ht="15" customHeight="1" x14ac:dyDescent="0.25">
      <c r="BU52" s="92"/>
      <c r="BV52" s="92"/>
      <c r="BW52" s="92"/>
      <c r="BX52" s="92"/>
      <c r="BY52" s="92"/>
      <c r="BZ52" s="92"/>
      <c r="CA52" s="92"/>
      <c r="CB52" s="92"/>
      <c r="CC52" s="92"/>
      <c r="CD52" s="92"/>
      <c r="CE52" s="92"/>
      <c r="CF52" s="92"/>
      <c r="CG52" s="92"/>
      <c r="CH52" s="92"/>
      <c r="CI52" s="92"/>
      <c r="CJ52" s="92"/>
      <c r="CK52" s="92"/>
      <c r="CL52" s="92"/>
      <c r="CM52" s="92"/>
      <c r="CN52" s="92"/>
      <c r="CO52" s="92"/>
      <c r="CP52" s="92"/>
      <c r="CQ52" s="92"/>
      <c r="CR52" s="92"/>
      <c r="CS52" s="92"/>
      <c r="CT52" s="92"/>
      <c r="CU52" s="92"/>
    </row>
    <row r="53" spans="73:99" ht="15" customHeight="1" x14ac:dyDescent="0.25">
      <c r="BU53" s="92"/>
      <c r="BV53" s="92"/>
      <c r="BW53" s="92"/>
      <c r="BX53" s="92"/>
      <c r="BY53" s="92"/>
      <c r="BZ53" s="92"/>
      <c r="CA53" s="92"/>
      <c r="CB53" s="92"/>
      <c r="CC53" s="92"/>
      <c r="CD53" s="92"/>
      <c r="CE53" s="92"/>
      <c r="CF53" s="92"/>
      <c r="CG53" s="92"/>
      <c r="CH53" s="92"/>
      <c r="CI53" s="92"/>
      <c r="CJ53" s="92"/>
      <c r="CK53" s="92"/>
      <c r="CL53" s="92"/>
      <c r="CM53" s="92"/>
      <c r="CN53" s="92"/>
      <c r="CO53" s="92"/>
      <c r="CP53" s="92"/>
      <c r="CQ53" s="92"/>
      <c r="CR53" s="92"/>
      <c r="CS53" s="92"/>
      <c r="CT53" s="92"/>
      <c r="CU53" s="92"/>
    </row>
    <row r="54" spans="73:99" ht="15" customHeight="1" x14ac:dyDescent="0.25">
      <c r="BU54" s="92"/>
      <c r="BV54" s="92"/>
      <c r="BW54" s="92"/>
      <c r="BX54" s="92"/>
      <c r="BY54" s="92"/>
      <c r="BZ54" s="92"/>
      <c r="CA54" s="92"/>
      <c r="CB54" s="92"/>
      <c r="CC54" s="92"/>
      <c r="CD54" s="92"/>
      <c r="CE54" s="92"/>
      <c r="CF54" s="92"/>
      <c r="CG54" s="92"/>
      <c r="CH54" s="92"/>
      <c r="CI54" s="92"/>
      <c r="CJ54" s="92"/>
      <c r="CK54" s="92"/>
      <c r="CL54" s="92"/>
      <c r="CM54" s="92"/>
      <c r="CN54" s="92"/>
      <c r="CO54" s="92"/>
      <c r="CP54" s="92"/>
      <c r="CQ54" s="92"/>
      <c r="CR54" s="92"/>
      <c r="CS54" s="92"/>
      <c r="CT54" s="92"/>
      <c r="CU54" s="92"/>
    </row>
    <row r="55" spans="73:99" ht="15" customHeight="1" x14ac:dyDescent="0.25">
      <c r="BU55" s="92"/>
      <c r="BV55" s="92"/>
      <c r="BW55" s="92"/>
      <c r="BX55" s="92"/>
      <c r="BY55" s="92"/>
      <c r="BZ55" s="92"/>
      <c r="CA55" s="92"/>
      <c r="CB55" s="92"/>
      <c r="CC55" s="92"/>
      <c r="CD55" s="92"/>
      <c r="CE55" s="92"/>
      <c r="CF55" s="92"/>
      <c r="CG55" s="92"/>
      <c r="CH55" s="92"/>
      <c r="CI55" s="92"/>
      <c r="CJ55" s="92"/>
      <c r="CK55" s="92"/>
      <c r="CL55" s="92"/>
      <c r="CM55" s="92"/>
      <c r="CN55" s="92"/>
      <c r="CO55" s="92"/>
      <c r="CP55" s="92"/>
      <c r="CQ55" s="92"/>
      <c r="CR55" s="92"/>
      <c r="CS55" s="92"/>
      <c r="CT55" s="92"/>
      <c r="CU55" s="92"/>
    </row>
    <row r="56" spans="73:99" ht="15" customHeight="1" x14ac:dyDescent="0.25">
      <c r="BU56" s="92"/>
      <c r="BV56" s="92"/>
      <c r="BW56" s="92"/>
      <c r="BX56" s="92"/>
      <c r="BY56" s="92"/>
      <c r="BZ56" s="92"/>
      <c r="CA56" s="92"/>
      <c r="CB56" s="92"/>
      <c r="CC56" s="92"/>
      <c r="CD56" s="92"/>
      <c r="CE56" s="92"/>
      <c r="CF56" s="92"/>
      <c r="CG56" s="92"/>
      <c r="CH56" s="92"/>
      <c r="CI56" s="92"/>
      <c r="CJ56" s="92"/>
      <c r="CK56" s="92"/>
      <c r="CL56" s="92"/>
      <c r="CM56" s="92"/>
      <c r="CN56" s="92"/>
      <c r="CO56" s="92"/>
      <c r="CP56" s="92"/>
      <c r="CQ56" s="92"/>
      <c r="CR56" s="92"/>
      <c r="CS56" s="92"/>
      <c r="CT56" s="92"/>
      <c r="CU56" s="92"/>
    </row>
    <row r="57" spans="73:99" ht="15" customHeight="1" x14ac:dyDescent="0.25">
      <c r="BU57" s="92"/>
      <c r="BV57" s="92"/>
      <c r="BW57" s="92"/>
      <c r="BX57" s="92"/>
      <c r="BY57" s="92"/>
      <c r="BZ57" s="92"/>
      <c r="CA57" s="92"/>
      <c r="CB57" s="92"/>
      <c r="CC57" s="92"/>
      <c r="CD57" s="92"/>
      <c r="CE57" s="92"/>
      <c r="CF57" s="92"/>
      <c r="CG57" s="92"/>
      <c r="CH57" s="92"/>
      <c r="CI57" s="92"/>
      <c r="CJ57" s="92"/>
      <c r="CK57" s="92"/>
      <c r="CL57" s="92"/>
      <c r="CM57" s="92"/>
      <c r="CN57" s="92"/>
      <c r="CO57" s="92"/>
      <c r="CP57" s="92"/>
      <c r="CQ57" s="92"/>
      <c r="CR57" s="92"/>
      <c r="CS57" s="92"/>
      <c r="CT57" s="92"/>
      <c r="CU57" s="92"/>
    </row>
    <row r="58" spans="73:99" ht="15" customHeight="1" x14ac:dyDescent="0.25">
      <c r="BU58" s="92"/>
      <c r="BV58" s="92"/>
      <c r="BW58" s="92"/>
      <c r="BX58" s="92"/>
      <c r="BY58" s="92"/>
      <c r="BZ58" s="92"/>
      <c r="CA58" s="92"/>
      <c r="CB58" s="92"/>
      <c r="CC58" s="92"/>
      <c r="CD58" s="92"/>
      <c r="CE58" s="92"/>
      <c r="CF58" s="92"/>
      <c r="CG58" s="92"/>
      <c r="CH58" s="92"/>
      <c r="CI58" s="92"/>
      <c r="CJ58" s="92"/>
      <c r="CK58" s="92"/>
      <c r="CL58" s="92"/>
      <c r="CM58" s="92"/>
      <c r="CN58" s="92"/>
      <c r="CO58" s="92"/>
      <c r="CP58" s="92"/>
      <c r="CQ58" s="92"/>
      <c r="CR58" s="92"/>
      <c r="CS58" s="92"/>
      <c r="CT58" s="92"/>
      <c r="CU58" s="92"/>
    </row>
    <row r="59" spans="73:99" ht="15" customHeight="1" x14ac:dyDescent="0.25">
      <c r="BU59" s="92"/>
      <c r="BV59" s="92"/>
      <c r="BW59" s="92"/>
      <c r="BX59" s="92"/>
      <c r="BY59" s="92"/>
      <c r="BZ59" s="92"/>
      <c r="CA59" s="92"/>
      <c r="CB59" s="92"/>
      <c r="CC59" s="92"/>
      <c r="CD59" s="92"/>
      <c r="CE59" s="92"/>
      <c r="CF59" s="92"/>
      <c r="CG59" s="92"/>
      <c r="CH59" s="92"/>
      <c r="CI59" s="92"/>
      <c r="CJ59" s="92"/>
      <c r="CK59" s="92"/>
      <c r="CL59" s="92"/>
      <c r="CM59" s="92"/>
      <c r="CN59" s="92"/>
      <c r="CO59" s="92"/>
      <c r="CP59" s="92"/>
      <c r="CQ59" s="92"/>
      <c r="CR59" s="92"/>
      <c r="CS59" s="92"/>
      <c r="CT59" s="92"/>
      <c r="CU59" s="92"/>
    </row>
    <row r="60" spans="73:99" ht="15" customHeight="1" x14ac:dyDescent="0.25">
      <c r="BU60" s="92"/>
      <c r="BV60" s="92"/>
      <c r="BW60" s="92"/>
      <c r="BX60" s="92"/>
      <c r="BY60" s="92"/>
      <c r="BZ60" s="92"/>
      <c r="CA60" s="92"/>
      <c r="CB60" s="92"/>
      <c r="CC60" s="92"/>
      <c r="CD60" s="92"/>
      <c r="CE60" s="92"/>
      <c r="CF60" s="92"/>
      <c r="CG60" s="92"/>
      <c r="CH60" s="92"/>
      <c r="CI60" s="92"/>
      <c r="CJ60" s="92"/>
      <c r="CK60" s="92"/>
      <c r="CL60" s="92"/>
      <c r="CM60" s="92"/>
      <c r="CN60" s="92"/>
      <c r="CO60" s="92"/>
      <c r="CP60" s="92"/>
      <c r="CQ60" s="92"/>
      <c r="CR60" s="92"/>
      <c r="CS60" s="92"/>
      <c r="CT60" s="92"/>
      <c r="CU60" s="92"/>
    </row>
    <row r="61" spans="73:99" ht="15" customHeight="1" x14ac:dyDescent="0.25">
      <c r="BU61" s="92"/>
      <c r="BV61" s="92"/>
      <c r="BW61" s="92"/>
      <c r="BX61" s="92"/>
      <c r="BY61" s="92"/>
      <c r="BZ61" s="92"/>
      <c r="CA61" s="92"/>
      <c r="CB61" s="92"/>
      <c r="CC61" s="92"/>
      <c r="CD61" s="92"/>
      <c r="CE61" s="92"/>
      <c r="CF61" s="92"/>
      <c r="CG61" s="92"/>
      <c r="CH61" s="92"/>
      <c r="CI61" s="92"/>
      <c r="CJ61" s="92"/>
      <c r="CK61" s="92"/>
      <c r="CL61" s="92"/>
      <c r="CM61" s="92"/>
      <c r="CN61" s="92"/>
      <c r="CO61" s="92"/>
      <c r="CP61" s="92"/>
      <c r="CQ61" s="92"/>
      <c r="CR61" s="92"/>
      <c r="CS61" s="92"/>
      <c r="CT61" s="92"/>
      <c r="CU61" s="92"/>
    </row>
    <row r="62" spans="73:99" ht="15" customHeight="1" x14ac:dyDescent="0.25">
      <c r="BU62" s="92"/>
      <c r="BV62" s="92"/>
      <c r="BW62" s="92"/>
      <c r="BX62" s="92"/>
      <c r="BY62" s="92"/>
      <c r="BZ62" s="92"/>
      <c r="CA62" s="92"/>
      <c r="CB62" s="92"/>
      <c r="CC62" s="92"/>
      <c r="CD62" s="92"/>
      <c r="CE62" s="92"/>
      <c r="CF62" s="92"/>
      <c r="CG62" s="92"/>
      <c r="CH62" s="92"/>
      <c r="CI62" s="92"/>
      <c r="CJ62" s="92"/>
      <c r="CK62" s="92"/>
      <c r="CL62" s="92"/>
      <c r="CM62" s="92"/>
      <c r="CN62" s="92"/>
      <c r="CO62" s="92"/>
      <c r="CP62" s="92"/>
      <c r="CQ62" s="92"/>
      <c r="CR62" s="92"/>
      <c r="CS62" s="92"/>
      <c r="CT62" s="92"/>
      <c r="CU62" s="92"/>
    </row>
    <row r="63" spans="73:99" ht="15" customHeight="1" x14ac:dyDescent="0.25">
      <c r="BU63" s="92"/>
      <c r="BV63" s="92"/>
      <c r="BW63" s="92"/>
      <c r="BX63" s="92"/>
      <c r="BY63" s="92"/>
      <c r="BZ63" s="92"/>
      <c r="CA63" s="92"/>
      <c r="CB63" s="92"/>
      <c r="CC63" s="92"/>
      <c r="CD63" s="92"/>
      <c r="CE63" s="92"/>
      <c r="CF63" s="92"/>
      <c r="CG63" s="92"/>
      <c r="CH63" s="92"/>
      <c r="CI63" s="92"/>
      <c r="CJ63" s="92"/>
      <c r="CK63" s="92"/>
      <c r="CL63" s="92"/>
      <c r="CM63" s="92"/>
      <c r="CN63" s="92"/>
      <c r="CO63" s="92"/>
      <c r="CP63" s="92"/>
      <c r="CQ63" s="92"/>
      <c r="CR63" s="92"/>
      <c r="CS63" s="92"/>
      <c r="CT63" s="92"/>
      <c r="CU63" s="92"/>
    </row>
    <row r="64" spans="73:99" ht="15" customHeight="1" x14ac:dyDescent="0.25">
      <c r="BU64" s="92"/>
      <c r="BV64" s="92"/>
      <c r="BW64" s="92"/>
      <c r="BX64" s="92"/>
      <c r="BY64" s="92"/>
      <c r="BZ64" s="92"/>
      <c r="CA64" s="92"/>
      <c r="CB64" s="92"/>
      <c r="CC64" s="92"/>
      <c r="CD64" s="92"/>
      <c r="CE64" s="92"/>
      <c r="CF64" s="92"/>
      <c r="CG64" s="92"/>
      <c r="CH64" s="92"/>
      <c r="CI64" s="92"/>
      <c r="CJ64" s="92"/>
      <c r="CK64" s="92"/>
      <c r="CL64" s="92"/>
      <c r="CM64" s="92"/>
      <c r="CN64" s="92"/>
      <c r="CO64" s="92"/>
      <c r="CP64" s="92"/>
      <c r="CQ64" s="92"/>
      <c r="CR64" s="92"/>
      <c r="CS64" s="92"/>
      <c r="CT64" s="92"/>
      <c r="CU64" s="92"/>
    </row>
    <row r="65" spans="73:99" ht="15" customHeight="1" x14ac:dyDescent="0.25">
      <c r="BU65" s="92"/>
      <c r="BV65" s="92"/>
      <c r="BW65" s="92"/>
      <c r="BX65" s="92"/>
      <c r="BY65" s="92"/>
      <c r="BZ65" s="92"/>
      <c r="CA65" s="92"/>
      <c r="CB65" s="92"/>
      <c r="CC65" s="92"/>
      <c r="CD65" s="92"/>
      <c r="CE65" s="92"/>
      <c r="CF65" s="92"/>
      <c r="CG65" s="92"/>
      <c r="CH65" s="92"/>
      <c r="CI65" s="92"/>
      <c r="CJ65" s="92"/>
      <c r="CK65" s="92"/>
      <c r="CL65" s="92"/>
      <c r="CM65" s="92"/>
      <c r="CN65" s="92"/>
      <c r="CO65" s="92"/>
      <c r="CP65" s="92"/>
      <c r="CQ65" s="92"/>
      <c r="CR65" s="92"/>
      <c r="CS65" s="92"/>
      <c r="CT65" s="92"/>
      <c r="CU65" s="92"/>
    </row>
    <row r="66" spans="73:99" ht="15" customHeight="1" x14ac:dyDescent="0.25">
      <c r="BU66" s="92"/>
      <c r="BV66" s="92"/>
      <c r="BW66" s="92"/>
      <c r="BX66" s="92"/>
      <c r="BY66" s="92"/>
      <c r="BZ66" s="92"/>
      <c r="CA66" s="92"/>
      <c r="CB66" s="92"/>
      <c r="CC66" s="92"/>
      <c r="CD66" s="92"/>
      <c r="CE66" s="92"/>
      <c r="CF66" s="92"/>
      <c r="CG66" s="92"/>
      <c r="CH66" s="92"/>
      <c r="CI66" s="92"/>
      <c r="CJ66" s="92"/>
      <c r="CK66" s="92"/>
      <c r="CL66" s="92"/>
      <c r="CM66" s="92"/>
      <c r="CN66" s="92"/>
      <c r="CO66" s="92"/>
      <c r="CP66" s="92"/>
      <c r="CQ66" s="92"/>
      <c r="CR66" s="92"/>
      <c r="CS66" s="92"/>
      <c r="CT66" s="92"/>
      <c r="CU66" s="92"/>
    </row>
    <row r="67" spans="73:99" ht="15" customHeight="1" x14ac:dyDescent="0.25">
      <c r="BU67" s="92"/>
      <c r="BV67" s="92"/>
      <c r="BW67" s="92"/>
      <c r="BX67" s="92"/>
      <c r="BY67" s="92"/>
      <c r="BZ67" s="92"/>
      <c r="CA67" s="92"/>
      <c r="CB67" s="92"/>
      <c r="CC67" s="92"/>
      <c r="CD67" s="92"/>
      <c r="CE67" s="92"/>
      <c r="CF67" s="92"/>
      <c r="CG67" s="92"/>
      <c r="CH67" s="92"/>
      <c r="CI67" s="92"/>
      <c r="CJ67" s="92"/>
      <c r="CK67" s="92"/>
      <c r="CL67" s="92"/>
      <c r="CM67" s="92"/>
      <c r="CN67" s="92"/>
      <c r="CO67" s="92"/>
      <c r="CP67" s="92"/>
      <c r="CQ67" s="92"/>
      <c r="CR67" s="92"/>
      <c r="CS67" s="92"/>
      <c r="CT67" s="92"/>
      <c r="CU67" s="92"/>
    </row>
    <row r="68" spans="73:99" ht="15" customHeight="1" x14ac:dyDescent="0.25">
      <c r="BU68" s="92"/>
      <c r="BV68" s="92"/>
      <c r="BW68" s="92"/>
      <c r="BX68" s="92"/>
      <c r="BY68" s="92"/>
      <c r="BZ68" s="92"/>
      <c r="CA68" s="92"/>
      <c r="CB68" s="92"/>
      <c r="CC68" s="92"/>
      <c r="CD68" s="92"/>
      <c r="CE68" s="92"/>
      <c r="CF68" s="92"/>
      <c r="CG68" s="92"/>
      <c r="CH68" s="92"/>
      <c r="CI68" s="92"/>
      <c r="CJ68" s="92"/>
      <c r="CK68" s="92"/>
      <c r="CL68" s="92"/>
      <c r="CM68" s="92"/>
      <c r="CN68" s="92"/>
      <c r="CO68" s="92"/>
      <c r="CP68" s="92"/>
      <c r="CQ68" s="92"/>
      <c r="CR68" s="92"/>
      <c r="CS68" s="92"/>
      <c r="CT68" s="92"/>
      <c r="CU68" s="92"/>
    </row>
    <row r="69" spans="73:99" ht="15" customHeight="1" x14ac:dyDescent="0.25">
      <c r="BU69" s="92"/>
      <c r="BV69" s="92"/>
      <c r="BW69" s="92"/>
      <c r="BX69" s="92"/>
      <c r="BY69" s="92"/>
      <c r="BZ69" s="92"/>
      <c r="CA69" s="92"/>
      <c r="CB69" s="92"/>
      <c r="CC69" s="92"/>
      <c r="CD69" s="92"/>
      <c r="CE69" s="92"/>
      <c r="CF69" s="92"/>
      <c r="CG69" s="92"/>
      <c r="CH69" s="92"/>
      <c r="CI69" s="92"/>
      <c r="CJ69" s="92"/>
      <c r="CK69" s="92"/>
      <c r="CL69" s="92"/>
      <c r="CM69" s="92"/>
      <c r="CN69" s="92"/>
      <c r="CO69" s="92"/>
      <c r="CP69" s="92"/>
      <c r="CQ69" s="92"/>
      <c r="CR69" s="92"/>
      <c r="CS69" s="92"/>
      <c r="CT69" s="92"/>
      <c r="CU69" s="92"/>
    </row>
    <row r="70" spans="73:99" ht="15" customHeight="1" x14ac:dyDescent="0.25">
      <c r="BU70" s="92"/>
      <c r="BV70" s="92"/>
      <c r="BW70" s="92"/>
      <c r="BX70" s="92"/>
      <c r="BY70" s="92"/>
      <c r="BZ70" s="92"/>
      <c r="CA70" s="92"/>
      <c r="CB70" s="92"/>
      <c r="CC70" s="92"/>
      <c r="CD70" s="92"/>
      <c r="CE70" s="92"/>
      <c r="CF70" s="92"/>
      <c r="CG70" s="92"/>
      <c r="CH70" s="92"/>
      <c r="CI70" s="92"/>
      <c r="CJ70" s="92"/>
      <c r="CK70" s="92"/>
      <c r="CL70" s="92"/>
      <c r="CM70" s="92"/>
      <c r="CN70" s="92"/>
      <c r="CO70" s="92"/>
      <c r="CP70" s="92"/>
      <c r="CQ70" s="92"/>
      <c r="CR70" s="92"/>
      <c r="CS70" s="92"/>
      <c r="CT70" s="92"/>
      <c r="CU70" s="92"/>
    </row>
    <row r="71" spans="73:99" ht="15" customHeight="1" x14ac:dyDescent="0.25">
      <c r="BU71" s="92"/>
      <c r="BV71" s="92"/>
      <c r="BW71" s="92"/>
      <c r="BX71" s="92"/>
      <c r="BY71" s="92"/>
      <c r="BZ71" s="92"/>
      <c r="CA71" s="92"/>
      <c r="CB71" s="92"/>
      <c r="CC71" s="92"/>
      <c r="CD71" s="92"/>
      <c r="CE71" s="92"/>
      <c r="CF71" s="92"/>
      <c r="CG71" s="92"/>
      <c r="CH71" s="92"/>
      <c r="CI71" s="92"/>
      <c r="CJ71" s="92"/>
      <c r="CK71" s="92"/>
      <c r="CL71" s="92"/>
      <c r="CM71" s="92"/>
      <c r="CN71" s="92"/>
      <c r="CO71" s="92"/>
      <c r="CP71" s="92"/>
      <c r="CQ71" s="92"/>
      <c r="CR71" s="92"/>
      <c r="CS71" s="92"/>
      <c r="CT71" s="92"/>
      <c r="CU71" s="92"/>
    </row>
    <row r="72" spans="73:99" ht="15" customHeight="1" x14ac:dyDescent="0.25">
      <c r="BU72" s="92"/>
      <c r="BV72" s="92"/>
      <c r="BW72" s="92"/>
      <c r="BX72" s="92"/>
      <c r="BY72" s="92"/>
      <c r="BZ72" s="92"/>
      <c r="CA72" s="92"/>
      <c r="CB72" s="92"/>
      <c r="CC72" s="92"/>
      <c r="CD72" s="92"/>
      <c r="CE72" s="92"/>
      <c r="CF72" s="92"/>
      <c r="CG72" s="92"/>
      <c r="CH72" s="92"/>
      <c r="CI72" s="92"/>
      <c r="CJ72" s="92"/>
      <c r="CK72" s="92"/>
      <c r="CL72" s="92"/>
      <c r="CM72" s="92"/>
      <c r="CN72" s="92"/>
      <c r="CO72" s="92"/>
      <c r="CP72" s="92"/>
      <c r="CQ72" s="92"/>
      <c r="CR72" s="92"/>
      <c r="CS72" s="92"/>
      <c r="CT72" s="92"/>
      <c r="CU72" s="92"/>
    </row>
    <row r="73" spans="73:99" ht="15" customHeight="1" x14ac:dyDescent="0.25">
      <c r="BU73" s="92"/>
      <c r="BV73" s="92"/>
      <c r="BW73" s="92"/>
      <c r="BX73" s="92"/>
      <c r="BY73" s="92"/>
      <c r="BZ73" s="92"/>
      <c r="CA73" s="92"/>
      <c r="CB73" s="92"/>
      <c r="CC73" s="92"/>
      <c r="CD73" s="92"/>
      <c r="CE73" s="92"/>
      <c r="CF73" s="92"/>
      <c r="CG73" s="92"/>
      <c r="CH73" s="92"/>
      <c r="CI73" s="92"/>
      <c r="CJ73" s="92"/>
      <c r="CK73" s="92"/>
      <c r="CL73" s="92"/>
      <c r="CM73" s="92"/>
      <c r="CN73" s="92"/>
      <c r="CO73" s="92"/>
      <c r="CP73" s="92"/>
      <c r="CQ73" s="92"/>
      <c r="CR73" s="92"/>
      <c r="CS73" s="92"/>
      <c r="CT73" s="92"/>
      <c r="CU73" s="92"/>
    </row>
    <row r="74" spans="73:99" ht="15" customHeight="1" x14ac:dyDescent="0.25">
      <c r="BU74" s="92"/>
      <c r="BV74" s="92"/>
      <c r="BW74" s="92"/>
      <c r="BX74" s="92"/>
      <c r="BY74" s="92"/>
      <c r="BZ74" s="92"/>
      <c r="CA74" s="92"/>
      <c r="CB74" s="92"/>
      <c r="CC74" s="92"/>
      <c r="CD74" s="92"/>
      <c r="CE74" s="92"/>
      <c r="CF74" s="92"/>
      <c r="CG74" s="92"/>
      <c r="CH74" s="92"/>
      <c r="CI74" s="92"/>
      <c r="CJ74" s="92"/>
      <c r="CK74" s="92"/>
      <c r="CL74" s="92"/>
      <c r="CM74" s="92"/>
      <c r="CN74" s="92"/>
      <c r="CO74" s="92"/>
      <c r="CP74" s="92"/>
      <c r="CQ74" s="92"/>
      <c r="CR74" s="92"/>
      <c r="CS74" s="92"/>
      <c r="CT74" s="92"/>
      <c r="CU74" s="92"/>
    </row>
    <row r="75" spans="73:99" ht="15" customHeight="1" x14ac:dyDescent="0.25">
      <c r="BU75" s="92"/>
      <c r="BV75" s="92"/>
      <c r="BW75" s="92"/>
      <c r="BX75" s="92"/>
      <c r="BY75" s="92"/>
      <c r="BZ75" s="92"/>
      <c r="CA75" s="92"/>
      <c r="CB75" s="92"/>
      <c r="CC75" s="92"/>
      <c r="CD75" s="92"/>
      <c r="CE75" s="92"/>
      <c r="CF75" s="92"/>
      <c r="CG75" s="92"/>
      <c r="CH75" s="92"/>
      <c r="CI75" s="92"/>
      <c r="CJ75" s="92"/>
      <c r="CK75" s="92"/>
      <c r="CL75" s="92"/>
      <c r="CM75" s="92"/>
      <c r="CN75" s="92"/>
      <c r="CO75" s="92"/>
      <c r="CP75" s="92"/>
      <c r="CQ75" s="92"/>
      <c r="CR75" s="92"/>
      <c r="CS75" s="92"/>
      <c r="CT75" s="92"/>
      <c r="CU75" s="92"/>
    </row>
    <row r="76" spans="73:99" ht="15" customHeight="1" x14ac:dyDescent="0.25">
      <c r="BU76" s="92"/>
      <c r="BV76" s="92"/>
      <c r="BW76" s="92"/>
      <c r="BX76" s="92"/>
      <c r="BY76" s="92"/>
      <c r="BZ76" s="92"/>
      <c r="CA76" s="92"/>
      <c r="CB76" s="92"/>
      <c r="CC76" s="92"/>
      <c r="CD76" s="92"/>
      <c r="CE76" s="92"/>
      <c r="CF76" s="92"/>
      <c r="CG76" s="92"/>
      <c r="CH76" s="92"/>
      <c r="CI76" s="92"/>
      <c r="CJ76" s="92"/>
      <c r="CK76" s="92"/>
      <c r="CL76" s="92"/>
      <c r="CM76" s="92"/>
      <c r="CN76" s="92"/>
      <c r="CO76" s="92"/>
      <c r="CP76" s="92"/>
      <c r="CQ76" s="92"/>
      <c r="CR76" s="92"/>
      <c r="CS76" s="92"/>
      <c r="CT76" s="92"/>
      <c r="CU76" s="92"/>
    </row>
    <row r="77" spans="73:99" ht="15" customHeight="1" x14ac:dyDescent="0.25">
      <c r="BU77" s="92"/>
      <c r="BV77" s="92"/>
      <c r="BW77" s="92"/>
      <c r="BX77" s="92"/>
      <c r="BY77" s="92"/>
      <c r="BZ77" s="92"/>
      <c r="CA77" s="92"/>
      <c r="CB77" s="92"/>
      <c r="CC77" s="92"/>
      <c r="CD77" s="92"/>
      <c r="CE77" s="92"/>
      <c r="CF77" s="92"/>
      <c r="CG77" s="92"/>
      <c r="CH77" s="92"/>
      <c r="CI77" s="92"/>
      <c r="CJ77" s="92"/>
      <c r="CK77" s="92"/>
      <c r="CL77" s="92"/>
      <c r="CM77" s="92"/>
      <c r="CN77" s="92"/>
      <c r="CO77" s="92"/>
      <c r="CP77" s="92"/>
      <c r="CQ77" s="92"/>
      <c r="CR77" s="92"/>
      <c r="CS77" s="92"/>
      <c r="CT77" s="92"/>
      <c r="CU77" s="92"/>
    </row>
    <row r="78" spans="73:99" ht="15" customHeight="1" x14ac:dyDescent="0.25">
      <c r="BU78" s="92"/>
      <c r="BV78" s="92"/>
      <c r="BW78" s="92"/>
      <c r="BX78" s="92"/>
      <c r="BY78" s="92"/>
      <c r="BZ78" s="92"/>
      <c r="CA78" s="92"/>
      <c r="CB78" s="92"/>
      <c r="CC78" s="92"/>
      <c r="CD78" s="92"/>
      <c r="CE78" s="92"/>
      <c r="CF78" s="92"/>
      <c r="CG78" s="92"/>
      <c r="CH78" s="92"/>
      <c r="CI78" s="92"/>
      <c r="CJ78" s="92"/>
      <c r="CK78" s="92"/>
      <c r="CL78" s="92"/>
      <c r="CM78" s="92"/>
      <c r="CN78" s="92"/>
      <c r="CO78" s="92"/>
      <c r="CP78" s="92"/>
      <c r="CQ78" s="92"/>
      <c r="CR78" s="92"/>
      <c r="CS78" s="92"/>
      <c r="CT78" s="92"/>
      <c r="CU78" s="92"/>
    </row>
    <row r="79" spans="73:99" ht="15" customHeight="1" x14ac:dyDescent="0.25">
      <c r="BU79" s="92"/>
      <c r="BV79" s="92"/>
      <c r="BW79" s="92"/>
      <c r="BX79" s="92"/>
      <c r="BY79" s="92"/>
      <c r="BZ79" s="92"/>
      <c r="CA79" s="92"/>
      <c r="CB79" s="92"/>
      <c r="CC79" s="92"/>
      <c r="CD79" s="92"/>
      <c r="CE79" s="92"/>
      <c r="CF79" s="92"/>
      <c r="CG79" s="92"/>
      <c r="CH79" s="92"/>
      <c r="CI79" s="92"/>
      <c r="CJ79" s="92"/>
      <c r="CK79" s="92"/>
      <c r="CL79" s="92"/>
      <c r="CM79" s="92"/>
      <c r="CN79" s="92"/>
      <c r="CO79" s="92"/>
      <c r="CP79" s="92"/>
      <c r="CQ79" s="92"/>
      <c r="CR79" s="92"/>
      <c r="CS79" s="92"/>
      <c r="CT79" s="92"/>
      <c r="CU79" s="92"/>
    </row>
    <row r="80" spans="73:99" ht="15" customHeight="1" x14ac:dyDescent="0.25">
      <c r="BU80" s="92"/>
      <c r="BV80" s="92"/>
      <c r="BW80" s="92"/>
      <c r="BX80" s="92"/>
      <c r="BY80" s="92"/>
      <c r="BZ80" s="92"/>
      <c r="CA80" s="92"/>
      <c r="CB80" s="92"/>
      <c r="CC80" s="92"/>
      <c r="CD80" s="92"/>
      <c r="CE80" s="92"/>
      <c r="CF80" s="92"/>
      <c r="CG80" s="92"/>
      <c r="CH80" s="92"/>
      <c r="CI80" s="92"/>
      <c r="CJ80" s="92"/>
      <c r="CK80" s="92"/>
      <c r="CL80" s="92"/>
      <c r="CM80" s="92"/>
      <c r="CN80" s="92"/>
      <c r="CO80" s="92"/>
      <c r="CP80" s="92"/>
      <c r="CQ80" s="92"/>
      <c r="CR80" s="92"/>
      <c r="CS80" s="92"/>
      <c r="CT80" s="92"/>
      <c r="CU80" s="92"/>
    </row>
    <row r="81" spans="73:99" ht="15" customHeight="1" x14ac:dyDescent="0.25">
      <c r="BU81" s="92"/>
      <c r="BV81" s="92"/>
      <c r="BW81" s="92"/>
      <c r="BX81" s="92"/>
      <c r="BY81" s="92"/>
      <c r="BZ81" s="92"/>
      <c r="CA81" s="92"/>
      <c r="CB81" s="92"/>
      <c r="CC81" s="92"/>
      <c r="CD81" s="92"/>
      <c r="CE81" s="92"/>
      <c r="CF81" s="92"/>
      <c r="CG81" s="92"/>
      <c r="CH81" s="92"/>
      <c r="CI81" s="92"/>
      <c r="CJ81" s="92"/>
      <c r="CK81" s="92"/>
      <c r="CL81" s="92"/>
      <c r="CM81" s="92"/>
      <c r="CN81" s="92"/>
      <c r="CO81" s="92"/>
      <c r="CP81" s="92"/>
      <c r="CQ81" s="92"/>
      <c r="CR81" s="92"/>
      <c r="CS81" s="92"/>
      <c r="CT81" s="92"/>
      <c r="CU81" s="92"/>
    </row>
    <row r="82" spans="73:99" ht="15" customHeight="1" x14ac:dyDescent="0.25">
      <c r="BU82" s="92"/>
      <c r="BV82" s="92"/>
      <c r="BW82" s="92"/>
      <c r="BX82" s="92"/>
      <c r="BY82" s="92"/>
      <c r="BZ82" s="92"/>
      <c r="CA82" s="92"/>
      <c r="CB82" s="92"/>
      <c r="CC82" s="92"/>
      <c r="CD82" s="92"/>
      <c r="CE82" s="92"/>
      <c r="CF82" s="92"/>
      <c r="CG82" s="92"/>
      <c r="CH82" s="92"/>
      <c r="CI82" s="92"/>
      <c r="CJ82" s="92"/>
      <c r="CK82" s="92"/>
      <c r="CL82" s="92"/>
      <c r="CM82" s="92"/>
      <c r="CN82" s="92"/>
      <c r="CO82" s="92"/>
      <c r="CP82" s="92"/>
      <c r="CQ82" s="92"/>
      <c r="CR82" s="92"/>
      <c r="CS82" s="92"/>
      <c r="CT82" s="92"/>
      <c r="CU82" s="92"/>
    </row>
  </sheetData>
  <mergeCells count="51">
    <mergeCell ref="CF9:CJ10"/>
    <mergeCell ref="CF12:CJ13"/>
    <mergeCell ref="BY16:CK17"/>
    <mergeCell ref="BY3:CK4"/>
    <mergeCell ref="CF6:CJ7"/>
    <mergeCell ref="BY6:CD7"/>
    <mergeCell ref="BY9:CD10"/>
    <mergeCell ref="BY12:CD13"/>
    <mergeCell ref="C26:H27"/>
    <mergeCell ref="C28:H28"/>
    <mergeCell ref="J28:P28"/>
    <mergeCell ref="J26:P27"/>
    <mergeCell ref="R28:W28"/>
    <mergeCell ref="R26:W27"/>
    <mergeCell ref="BC28:BH31"/>
    <mergeCell ref="BC10:BH12"/>
    <mergeCell ref="AB16:AX17"/>
    <mergeCell ref="AB3:AX4"/>
    <mergeCell ref="BI8:BM10"/>
    <mergeCell ref="BN8:BR10"/>
    <mergeCell ref="BA3:BW4"/>
    <mergeCell ref="BT29:BV30"/>
    <mergeCell ref="BA6:BE8"/>
    <mergeCell ref="BA26:BC27"/>
    <mergeCell ref="BT11:BV12"/>
    <mergeCell ref="BT14:BV15"/>
    <mergeCell ref="BT17:BV18"/>
    <mergeCell ref="BT20:BV21"/>
    <mergeCell ref="BT23:BV24"/>
    <mergeCell ref="BT26:BV27"/>
    <mergeCell ref="BA20:BC21"/>
    <mergeCell ref="BA17:BC18"/>
    <mergeCell ref="BA23:BC24"/>
    <mergeCell ref="BO11:BQ12"/>
    <mergeCell ref="BO14:BQ15"/>
    <mergeCell ref="BO17:BQ18"/>
    <mergeCell ref="BO20:BQ21"/>
    <mergeCell ref="BO29:BQ30"/>
    <mergeCell ref="BA14:BC15"/>
    <mergeCell ref="BJ14:BL15"/>
    <mergeCell ref="BJ17:BL18"/>
    <mergeCell ref="BJ20:BL21"/>
    <mergeCell ref="BJ23:BL24"/>
    <mergeCell ref="BJ26:BL27"/>
    <mergeCell ref="B6:X7"/>
    <mergeCell ref="BS8:BW10"/>
    <mergeCell ref="B23:X24"/>
    <mergeCell ref="BJ11:BL12"/>
    <mergeCell ref="BJ29:BL30"/>
    <mergeCell ref="BO23:BQ24"/>
    <mergeCell ref="BO26:BQ27"/>
  </mergeCells>
  <dataValidations disablePrompts="1" count="1">
    <dataValidation type="list" allowBlank="1" showInputMessage="1" showErrorMessage="1" sqref="BA6:BE8" xr:uid="{ECF7F075-34B5-4D65-96CB-FF1677C0B407}">
      <formula1>Indicadores</formula1>
    </dataValidation>
  </dataValidations>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4 3 a f 2 3 6 a - 1 3 d 5 - 4 0 0 e - a 8 3 2 - d 3 e b 8 c e 0 0 2 3 3 " > < 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 M e d i a n a < / M e a s u r e N a m e > < D i s p l a y N a m e > S 2 D   -   M e d i a n a < / 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 Q 3 < / M e a s u r e N a m e > < D i s p l a y N a m e > S L A   -   Q 3 < / D i s p l a y N a m e > < V i s i b l e > F a l s e < / V i s i b l e > < / i t e m > < i t e m > < M e a s u r e N a m e > S L A   -   M e d i a n a < / M e a s u r e N a m e > < D i s p l a y N a m e > S L A   -   M e d i a n a < / D i s p l a y N a m e > < V i s i b l e > F a l s e < / V i s i b l e > < / i t e m > < i t e m > < M e a s u r e N a m e > S L A   -   M a x   B o x p l o t < / M e a s u r e N a m e > < D i s p l a y N a m e > S L A   -   M a x   B o x p l o t < / D i s p l a y N a m e > < V i s i b l e > F a l s e < / V i s i b l e > < / i t e m > < i t e m > < M e a s u r e N a m e > S L A   -   I Q < / M e a s u r e N a m e > < D i s p l a y N a m e > S L A   -   I Q < / 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10.xml>��< ? x m l   v e r s i o n = " 1 . 0 "   e n c o d i n g = " U T F - 1 6 " ? > < G e m i n i   x m l n s = " h t t p : / / g e m i n i / p i v o t c u s t o m i z a t i o n / 4 4 d 7 d f 9 7 - 5 c 9 9 - 4 e e 8 - 8 0 c 3 - a 1 c 0 0 4 f c 8 c 9 b " > < 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 P T L   -   Q 1 < / M e a s u r e N a m e > < D i s p l a y N a m e > P T L   -   Q 1 < / D i s p l a y N a m e > < V i s i b l e > F a l s e < / V i s i b l e > < / i t e m > < i t e m > < M e a s u r e N a m e > P T L   -   M e d i a n a < / M e a s u r e N a m e > < D i s p l a y N a m e > P T L   -   M e d i a n a < / D i s p l a y N a m e > < V i s i b l e > F a l s e < / V i s i b l e > < / i t e m > < i t e m > < M e a s u r e N a m e > P T L   -   Q 3 < / M e a s u r e N a m e > < D i s p l a y N a m e > P T L   -   Q 3 < / 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i t e m > < M e a s u r e N a m e > S L A   -   Q 1 < / M e a s u r e N a m e > < D i s p l a y N a m e > S L A   -   Q 1 < / D i s p l a y N a m e > < V i s i b l e > F a l s e < / V i s i b l e > < / i t e m > < i t e m > < M e a s u r e N a m e > S L A   -   M e d i a n a < / M e a s u r e N a m e > < D i s p l a y N a m e > S L A   -   M e d i a n a < / 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11.xml>��< ? x m l   v e r s i o n = " 1 . 0 "   e n c o d i n g = " U T F - 1 6 " ? > < G e m i n i   x m l n s = " h t t p : / / g e m i n i / p i v o t c u s t o m i z a t i o n / 0 c 8 8 3 d 5 1 - a 3 4 c - 4 5 2 7 - a d 7 9 - 4 3 c 3 3 d 1 6 2 f d d " > < C u s t o m C o n t e n t > < ! [ C D A T A [ < ? x m l   v e r s i o n = " 1 . 0 "   e n c o d i n g = " u t f - 1 6 " ? > < S e t t i n g s > < C a l c u l a t e d F i e l d s > < i t e m > < M e a s u r e N a m e > S 2 D   -   Q 1 < / M e a s u r e N a m e > < D i s p l a y N a m e > S 2 D   -   Q 1 < / D i s p l a y N a m e > < V i s i b l e > F a l s e < / V i s i b l e > < / i t e m > < i t e m > < M e a s u r e N a m e > S L A   -   Q 3 < / M e a s u r e N a m e > < D i s p l a y N a m e > S L A   -   Q 3 < / D i s p l a y N a m e > < V i s i b l e > F a l s e < / V i s i b l e > < / i t e m > < i t e m > < M e a s u r e N a m e > S L A   -   Q 1 < / M e a s u r e N a m e > < D i s p l a y N a m e > S L A   -   Q 1 < / D i s p l a y N a m e > < V i s i b l e > F a l s e < / V i s i b l e > < / i t e m > < i t e m > < M e a s u r e N a m e > S 2 D   -   Q 3 < / M e a s u r e N a m e > < D i s p l a y N a m e > S 2 D   -   Q 3 < / D i s p l a y N a m e > < V i s i b l e > F a l s e < / V i s i b l e > < / i t e m > < i t e m > < M e a s u r e N a m e > S 2 D   -   I Q < / M e a s u r e N a m e > < D i s p l a y N a m e > S 2 D   -   I Q < / D i s p l a y N a m e > < V i s i b l e > F a l s e < / V i s i b l e > < / i t e m > < i t e m > < M e a s u r e N a m e > S L A   -   I Q < / M e a s u r e N a m e > < D i s p l a y N a m e > S L A   -   I Q < / D i s p l a y N a m e > < V i s i b l e > F a l s e < / V i s i b l e > < / i t e m > < i t e m > < M e a s u r e N a m e > S 2 D   -   M a x   B o x p l o t < / M e a s u r e N a m e > < D i s p l a y N a m e > S 2 D   -   M a x   B o x p l o t < / D i s p l a y N a m e > < V i s i b l e > F a l s e < / V i s i b l e > < / i t e m > < i t e m > < M e a s u r e N a m e > S 2 D   -   M a x   O u t l i e r s < / M e a s u r e N a m e > < D i s p l a y N a m e > S 2 D   -   M a x   O u t l i e r s < / D i s p l a y N a m e > < V i s i b l e > F a l s e < / V i s i b l e > < / i t e m > < i t e m > < M e a s u r e N a m e > S 2 D   -   M i n   B o x p l o t < / M e a s u r e N a m e > < D i s p l a y N a m e > S 2 D   -   M i n   B o x p l o t < / D i s p l a y N a m e > < V i s i b l e > F a l s e < / V i s i b l e > < / i t e m > < i t e m > < M e a s u r e N a m e > S 2 D   -   M i n   O u t l i e r s < / M e a s u r e N a m e > < D i s p l a y N a m e > S 2 D   -   M i n   O u t l i e r s < / D i s p l a y N a m e > < V i s i b l e > F a l s e < / V i s i b l e > < / i t e m > < i t e m > < M e a s u r e N a m e > S L A   -   M a x   B o x p l o t < / M e a s u r e N a m e > < D i s p l a y N a m e > S L A   -   M a x   B o x p l o t < / D i s p l a y N a m e > < V i s i b l e > F a l s e < / V i s i b l e > < / i t e m > < i t e m > < M e a s u r e N a m e > S L A   -   M i n   B o x p l o t < / M e a s u r e N a m e > < D i s p l a y N a m e > S L A   -   M i n   B o x p l o t < / D i s p l a y N a m e > < V i s i b l e > F a l s e < / V i s i b l e > < / i t e m > < i t e m > < M e a s u r e N a m e > S 2 D   -   M e d i a n a < / M e a s u r e N a m e > < D i s p l a y N a m e > S 2 D   -   M e d i a n a < / D i s p l a y N a m e > < V i s i b l e > F a l s e < / V i s i b l e > < / i t e m > < i t e m > < M e a s u r e N a m e > S L A   -   M e d i a n a < / M e a s u r e N a m e > < D i s p l a y N a m e > S L A   -   M e d i a n a < / D i s p l a y N a m e > < V i s i b l e > F a l s e < / V i s i b l e > < / i t e m > < i t e m > < M e a s u r e N a m e > S L A   -   M a x   O u t l i e r s < / M e a s u r e N a m e > < D i s p l a y N a m e > S L A   -   M a x   O u t l i e r s < / D i s p l a y N a m e > < V i s i b l e > F a l s e < / V i s i b l e > < / i t e m > < i t e m > < M e a s u r e N a m e > S L A   -   M i n   O u t l i e r s < / M e a s u r e N a m e > < D i s p l a y N a m e > S L A   -   M i n   O u t l i e r s < / D i s p l a y N a m e > < V i s i b l e > F a l s e < / V i s i b l e > < / i t e m > < i t e m > < M e a s u r e N a m e > P T L   -   Q 1 < / M e a s u r e N a m e > < D i s p l a y N a m e > P T L   -   Q 1 < / D i s p l a y N a m e > < V i s i b l e > F a l s e < / V i s i b l e > < / i t e m > < i t e m > < M e a s u r e N a m e > P T L   -   Q 3 < / M e a s u r e N a m e > < D i s p l a y N a m e > P T L   -   Q 3 < / D i s p l a y N a m e > < V i s i b l e > F a l s e < / V i s i b l e > < / i t e m > < i t e m > < M e a s u r e N a m e > P T L   -   M e d i a n a < / M e a s u r e N a m e > < D i s p l a y N a m e > P T L   -   M e d i a n a < / 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C a l c u l a t e d F i e l d s > < S A H o s t H a s h > 0 < / S A H o s t H a s h > < G e m i n i F i e l d L i s t V i s i b l e > T r u e < / G e m i n i F i e l d L i s t V i s i b l e > < / S e t t i n g s > ] ] > < / C u s t o m C o n t e n t > < / G e m i n i > 
</file>

<file path=customXml/item12.xml>��< ? x m l   v e r s i o n = " 1 . 0 "   e n c o d i n g = " U T F - 1 6 " ? > < G e m i n i   x m l n s = " h t t p : / / g e m i n i / p i v o t c u s t o m i z a t i o n / T a b l e X M L _ D I M _ L o c a l i d a d e _ d 9 6 c e f b 4 - 9 9 f d - 4 0 6 3 - 8 a 4 b - 7 e 0 7 0 e 5 8 0 1 0 f " > < 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 L a t < / s t r i n g > < / k e y > < v a l u e > < i n t > 5 5 < / i n t > < / v a l u e > < / i t e m > < i t e m > < k e y > < s t r i n g > L o n < / s t r i n g > < / k e y > < v a l u e > < i n t > 6 0 < / i n t > < / v a l u e > < / i t e m > < i t e m > < k e y > < s t r i n g > U F   d a   e n t r e g a < / s t r i n g > < / k e y > < v a l u e > < i n t > 1 2 8 < / i n t > < / v a l u e > < / i t e m > < i t e m > < k e y > < s t r i n g > E s t a d o < / s t r i n g > < / k e y > < v a l u e > < i n t > 8 2 < / i n t > < / v a l u e > < / i t e m > < i t e m > < k e y > < s t r i n g > R e g i � o < / s t r i n g > < / k e y > < v a l u e > < i n t > 8 2 < / i n t > < / v a l u e > < / i t e m > < / C o l u m n W i d t h s > < C o l u m n D i s p l a y I n d e x > < i t e m > < k e y > < s t r i n g > I D < / s t r i n g > < / k e y > < v a l u e > < i n t > 0 < / i n t > < / v a l u e > < / i t e m > < i t e m > < k e y > < s t r i n g > L a t < / s t r i n g > < / k e y > < v a l u e > < i n t > 1 < / i n t > < / v a l u e > < / i t e m > < i t e m > < k e y > < s t r i n g > L o n < / s t r i n g > < / k e y > < v a l u e > < i n t > 2 < / i n t > < / v a l u e > < / i t e m > < i t e m > < k e y > < s t r i n g > U F   d a   e n t r e g a < / s t r i n g > < / k e y > < v a l u e > < i n t > 3 < / i n t > < / v a l u e > < / i t e m > < i t e m > < k e y > < s t r i n g > E s t a d o < / s t r i n g > < / k e y > < v a l u e > < i n t > 4 < / i n t > < / v a l u e > < / i t e m > < i t e m > < k e y > < s t r i n g > R e g i � o < / s t r i n g > < / k e y > < v a l u e > < i n t > 5 < / 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a f 2 d 6 2 0 9 - 9 6 c 8 - 4 9 7 d - b a c 3 - 7 2 f 7 3 3 1 b b 9 0 b " > < 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 M e d i a n a < / M e a s u r e N a m e > < D i s p l a y N a m e > S 2 D   -   M e d i a n a < / D i s p l a y N a m e > < V i s i b l e > F a l s e < / V i s i b l e > < / i t e m > < i t e m > < M e a s u r e N a m e > S 2 D   -   M a x   O u t l i e r s < / M e a s u r e N a m e > < D i s p l a y N a m e > S 2 D   -   M a x   O u t l i e r s < / D i s p l a y N a m e > < V i s i b l e > F a l s e < / V i s i b l e > < / i t e m > < i t e m > < M e a s u r e N a m e > m e a s u r e   1 < / M e a s u r e N a m e > < D i s p l a y N a m e > m e a s u r e   1 < / D i s p l a y N a m e > < V i s i b l e > F a l s e < / V i s i b l e > < / i t e m > < / C a l c u l a t e d F i e l d s > < S A H o s t H a s h > 0 < / S A H o s t H a s h > < G e m i n i F i e l d L i s t V i s i b l e > T r u e < / G e m i n i F i e l d L i s t V i s i b l e > < / S e t t i n g s > ] ] > < / C u s t o m C o n t e n t > < / G e m i n i > 
</file>

<file path=customXml/item14.xml>��< ? x m l   v e r s i o n = " 1 . 0 "   e n c o d i n g = " U T F - 1 6 " ? > < G e m i n i   x m l n s = " h t t p : / / g e m i n i / p i v o t c u s t o m i z a t i o n / 2 c b e 6 7 7 e - f a e 5 - 4 8 5 7 - 9 6 3 9 - c 0 9 e f 9 2 a 5 7 a 0 " > < 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C a l c u l a t e d F i e l d s > < S A H o s t H a s h > 0 < / S A H o s t H a s h > < G e m i n i F i e l d L i s t V i s i b l e > T r u e < / G e m i n i F i e l d L i s t V i s i b l e > < / S e t t i n g s > ] ] > < / C u s t o m C o n t e n t > < / G e m i n i > 
</file>

<file path=customXml/item15.xml>��< ? x m l   v e r s i o n = " 1 . 0 "   e n c o d i n g = " U T F - 1 6 " ? > < G e m i n i   x m l n s = " h t t p : / / g e m i n i / p i v o t c u s t o m i z a t i o n / T a b l e X M L _ T B _ P e d i d o s " > < C u s t o m C o n t e n t > < ! [ C D A T A [ < T a b l e W i d g e t G r i d S e r i a l i z a t i o n   x m l n s : x s d = " h t t p : / / w w w . w 3 . o r g / 2 0 0 1 / X M L S c h e m a "   x m l n s : x s i = " h t t p : / / w w w . w 3 . o r g / 2 0 0 1 / X M L S c h e m a - i n s t a n c e " > < C o l u m n S u g g e s t e d T y p e   / > < C o l u m n F o r m a t   / > < C o l u m n A c c u r a c y   / > < C o l u m n C u r r e n c y S y m b o l   / > < C o l u m n P o s i t i v e P a t t e r n   / > < C o l u m n N e g a t i v e P a t t e r n   / > < C o l u m n W i d t h s > < i t e m > < k e y > < s t r i n g > I D   P e d i d o < / s t r i n g > < / k e y > < v a l u e > < i n t > 9 9 < / i n t > < / v a l u e > < / i t e m > < i t e m > < k e y > < s t r i n g > I D   P r o d u t o < / s t r i n g > < / k e y > < v a l u e > < i n t > 1 0 6 < / i n t > < / v a l u e > < / i t e m > < i t e m > < k e y > < s t r i n g > Q u a n t i d a d e < / s t r i n g > < / k e y > < v a l u e > < i n t > 1 1 0 < / i n t > < / v a l u e > < / i t e m > < i t e m > < k e y > < s t r i n g > I D   V e � c u l o < / s t r i n g > < / k e y > < v a l u e > < i n t > 1 0 1 < / i n t > < / v a l u e > < / i t e m > < i t e m > < k e y > < s t r i n g > S t a t u s   d o   p e d i d o < / s t r i n g > < / k e y > < v a l u e > < i n t > 1 4 6 < / i n t > < / v a l u e > < / i t e m > < i t e m > < k e y > < s t r i n g > D a t a   d a   c o m p r a < / s t r i n g > < / k e y > < v a l u e > < i n t > 1 4 1 < / i n t > < / v a l u e > < / i t e m > < i t e m > < k e y > < s t r i n g > D a t a   d e   e n t r e g a < / s t r i n g > < / k e y > < v a l u e > < i n t > 1 3 9 < / i n t > < / v a l u e > < / i t e m > < i t e m > < k e y > < s t r i n g > D a t a   p r e v i s � o < / s t r i n g > < / k e y > < v a l u e > < i n t > 1 2 6 < / i n t > < / v a l u e > < / i t e m > < i t e m > < k e y > < s t r i n g > L a t i t u d e < / s t r i n g > < / k e y > < v a l u e > < i n t > 8 6 < / i n t > < / v a l u e > < / i t e m > < i t e m > < k e y > < s t r i n g > L o n g i t u d e < / s t r i n g > < / k e y > < v a l u e > < i n t > 9 9 < / i n t > < / v a l u e > < / i t e m > < i t e m > < k e y > < s t r i n g > U F   d a   e n t r e g a < / s t r i n g > < / k e y > < v a l u e > < i n t > 1 2 8 < / i n t > < / v a l u e > < / i t e m > < i t e m > < k e y > < s t r i n g > S L A   ( d i a s ) < / s t r i n g > < / k e y > < v a l u e > < i n t > 1 7 2 < / i n t > < / v a l u e > < / i t e m > < i t e m > < k e y > < s t r i n g > P T L   ( d i a s ) < / s t r i n g > < / k e y > < v a l u e > < i n t > 1 7 2 < / i n t > < / v a l u e > < / i t e m > < i t e m > < k e y > < s t r i n g > S 2 D   ( d i a s ) < / s t r i n g > < / k e y > < v a l u e > < i n t > 1 7 2 < / i n t > < / v a l u e > < / i t e m > < i t e m > < k e y > < s t r i n g > S t a t u s   E n t r e g a < / s t r i n g > < / k e y > < v a l u e > < i n t > 1 7 2 < / i n t > < / v a l u e > < / i t e m > < / C o l u m n W i d t h s > < C o l u m n D i s p l a y I n d e x > < i t e m > < k e y > < s t r i n g > I D   P e d i d o < / s t r i n g > < / k e y > < v a l u e > < i n t > 0 < / i n t > < / v a l u e > < / i t e m > < i t e m > < k e y > < s t r i n g > I D   P r o d u t o < / s t r i n g > < / k e y > < v a l u e > < i n t > 1 < / i n t > < / v a l u e > < / i t e m > < i t e m > < k e y > < s t r i n g > Q u a n t i d a d e < / s t r i n g > < / k e y > < v a l u e > < i n t > 2 < / i n t > < / v a l u e > < / i t e m > < i t e m > < k e y > < s t r i n g > I D   V e � c u l o < / s t r i n g > < / k e y > < v a l u e > < i n t > 3 < / i n t > < / v a l u e > < / i t e m > < i t e m > < k e y > < s t r i n g > S t a t u s   d o   p e d i d o < / s t r i n g > < / k e y > < v a l u e > < i n t > 4 < / i n t > < / v a l u e > < / i t e m > < i t e m > < k e y > < s t r i n g > D a t a   d a   c o m p r a < / s t r i n g > < / k e y > < v a l u e > < i n t > 5 < / i n t > < / v a l u e > < / i t e m > < i t e m > < k e y > < s t r i n g > D a t a   d e   e n t r e g a < / s t r i n g > < / k e y > < v a l u e > < i n t > 6 < / i n t > < / v a l u e > < / i t e m > < i t e m > < k e y > < s t r i n g > D a t a   p r e v i s � o < / s t r i n g > < / k e y > < v a l u e > < i n t > 7 < / i n t > < / v a l u e > < / i t e m > < i t e m > < k e y > < s t r i n g > L a t i t u d e < / s t r i n g > < / k e y > < v a l u e > < i n t > 8 < / i n t > < / v a l u e > < / i t e m > < i t e m > < k e y > < s t r i n g > L o n g i t u d e < / s t r i n g > < / k e y > < v a l u e > < i n t > 9 < / i n t > < / v a l u e > < / i t e m > < i t e m > < k e y > < s t r i n g > U F   d a   e n t r e g a < / s t r i n g > < / k e y > < v a l u e > < i n t > 1 0 < / i n t > < / v a l u e > < / i t e m > < i t e m > < k e y > < s t r i n g > S L A   ( d i a s ) < / s t r i n g > < / k e y > < v a l u e > < i n t > 1 3 < / i n t > < / v a l u e > < / i t e m > < i t e m > < k e y > < s t r i n g > P T L   ( d i a s ) < / s t r i n g > < / k e y > < v a l u e > < i n t > 1 2 < / i n t > < / v a l u e > < / i t e m > < i t e m > < k e y > < s t r i n g > S 2 D   ( d i a s ) < / s t r i n g > < / k e y > < v a l u e > < i n t > 1 1 < / i n t > < / v a l u e > < / i t e m > < i t e m > < k e y > < s t r i n g > S t a t u s   E n t r e g a < / s t r i n g > < / k e y > < v a l u e > < i n t > 1 4 < / i n t > < / v a l u e > < / i t e m > < / C o l u m n D i s p l a y I n d e x > < C o l u m n F r o z e n   / > < C o l u m n C h e c k e d   / > < C o l u m n F i l t e r > < i t e m > < k e y > < s t r i n g > S t a t u s   d o   p e d i d o < / s t r i n g > < / k e y > < v a l u e > < F i l t e r E x p r e s s i o n   x s i : n i l = " t r u e "   / > < / v a l u e > < / i t e m > < i t e m > < k e y > < s t r i n g > S t a t u s   E n t r e g a < / s t r i n g > < / k e y > < v a l u e > < F i l t e r E x p r e s s i o n   x s i : n i l = " t r u e "   / > < / v a l u e > < / i t e m > < / C o l u m n F i l t e r > < S e l e c t i o n F i l t e r > < i t e m > < k e y > < s t r i n g > S t a t u s   d o   p e d i d o < / s t r i n g > < / k e y > < v a l u e > < S e l e c t i o n F i l t e r   x s i : n i l = " t r u e "   / > < / v a l u e > < / i t e m > < i t e m > < k e y > < s t r i n g > S t a t u s   E n t r e g a < / s t r i n g > < / k e y > < v a l u e > < S e l e c t i o n F i l t e r   x s i : n i l = " t r u e "   / > < / v a l u e > < / i t e m > < / S e l e c t i o n F i l t e r > < F i l t e r P a r a m e t e r s > < i t e m > < k e y > < s t r i n g > S t a t u s   d o   p e d i d o < / s t r i n g > < / k e y > < v a l u e > < C o m m a n d P a r a m e t e r s   / > < / v a l u e > < / i t e m > < i t e m > < k e y > < s t r i n g > S t a t u s   E n t r e g a < / s t r i n g > < / k e y > < v a l u e > < C o m m a n d P a r a m e t e r s   / > < / v a l u e > < / i t e m > < / F i l t e r P a r a m e t e r s > < I s S o r t D e s c e n d i n g > f a l s e < / I s S o r t D e s c e n d i n g > < / T a b l e W i d g e t G r i d S e r i a l i z a t i o n > ] ] > < / C u s t o m C o n t e n t > < / G e m i n i > 
</file>

<file path=customXml/item16.xml>��< ? x m l   v e r s i o n = " 1 . 0 "   e n c o d i n g = " U T F - 1 6 " ? > < G e m i n i   x m l n s = " h t t p : / / g e m i n i / p i v o t c u s t o m i z a t i o n / c b d f 6 1 9 0 - 9 a 9 8 - 4 e e c - 9 e e 8 - 0 5 d 9 1 4 2 2 2 3 f 7 " > < 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 P T L   -   Q 1 < / M e a s u r e N a m e > < D i s p l a y N a m e > P T L   -   Q 1 < / D i s p l a y N a m e > < V i s i b l e > F a l s e < / V i s i b l e > < / i t e m > < i t e m > < M e a s u r e N a m e > P T L   -   M e d i a n a < / M e a s u r e N a m e > < D i s p l a y N a m e > P T L   -   M e d i a n a < / D i s p l a y N a m e > < V i s i b l e > F a l s e < / V i s i b l e > < / i t e m > < i t e m > < M e a s u r e N a m e > P T L   -   Q 3 < / M e a s u r e N a m e > < D i s p l a y N a m e > P T L   -   Q 3 < / 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i t e m > < M e a s u r e N a m e > S L A   -   Q 1 < / M e a s u r e N a m e > < D i s p l a y N a m e > S L A   -   Q 1 < / D i s p l a y N a m e > < V i s i b l e > F a l s e < / V i s i b l e > < / i t e m > < i t e m > < M e a s u r e N a m e > S L A   -   M e d i a n a < / M e a s u r e N a m e > < D i s p l a y N a m e > S L A   -   M e d i a n a < / 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17.xml>��< ? x m l   v e r s i o n = " 1 . 0 "   e n c o d i n g = " U T F - 1 6 " ? > < G e m i n i   x m l n s = " h t t p : / / g e m i n i / p i v o t c u s t o m i z a t i o n / 7 f 3 a d 9 0 5 - b d 7 c - 4 7 e 0 - 8 a 8 b - f 8 5 9 c a 4 6 4 b 0 0 " > < C u s t o m C o n t e n t > < ! [ C D A T A [ < ? x m l   v e r s i o n = " 1 . 0 "   e n c o d i n g = " u t f - 1 6 " ? > < S e t t i n g s > < C a l c u l a t e d F i e l d s > < i t e m > < M e a s u r e N a m e > S 2 D   -   Q 1 < / M e a s u r e N a m e > < D i s p l a y N a m e > S 2 D   -   Q 1 < / D i s p l a y N a m e > < V i s i b l e > F a l s e < / V i s i b l e > < / i t e m > < i t e m > < M e a s u r e N a m e > S L A   -   Q 3 < / M e a s u r e N a m e > < D i s p l a y N a m e > S L A   -   Q 3 < / D i s p l a y N a m e > < V i s i b l e > F a l s e < / V i s i b l e > < / i t e m > < i t e m > < M e a s u r e N a m e > S L A   -   Q 1 < / M e a s u r e N a m e > < D i s p l a y N a m e > S L A   -   Q 1 < / D i s p l a y N a m e > < V i s i b l e > F a l s e < / V i s i b l e > < / i t e m > < i t e m > < M e a s u r e N a m e > S 2 D   -   Q 3 < / M e a s u r e N a m e > < D i s p l a y N a m e > S 2 D   -   Q 3 < / D i s p l a y N a m e > < V i s i b l e > F a l s e < / V i s i b l e > < / i t e m > < i t e m > < M e a s u r e N a m e > S 2 D   -   I Q < / M e a s u r e N a m e > < D i s p l a y N a m e > S 2 D   -   I Q < / D i s p l a y N a m e > < V i s i b l e > F a l s e < / V i s i b l e > < / i t e m > < i t e m > < M e a s u r e N a m e > S L A   -   I Q < / M e a s u r e N a m e > < D i s p l a y N a m e > S L A   -   I Q < / D i s p l a y N a m e > < V i s i b l e > F a l s e < / V i s i b l e > < / i t e m > < i t e m > < M e a s u r e N a m e > S 2 D   -   M a x   B o x p l o t < / M e a s u r e N a m e > < D i s p l a y N a m e > S 2 D   -   M a x   B o x p l o t < / D i s p l a y N a m e > < V i s i b l e > F a l s e < / V i s i b l e > < / i t e m > < i t e m > < M e a s u r e N a m e > S 2 D   -   M a x   O u t l i e r s < / M e a s u r e N a m e > < D i s p l a y N a m e > S 2 D   -   M a x   O u t l i e r s < / D i s p l a y N a m e > < V i s i b l e > F a l s e < / V i s i b l e > < / i t e m > < i t e m > < M e a s u r e N a m e > S 2 D   -   M i n   B o x p l o t < / M e a s u r e N a m e > < D i s p l a y N a m e > S 2 D   -   M i n   B o x p l o t < / D i s p l a y N a m e > < V i s i b l e > F a l s e < / V i s i b l e > < / i t e m > < i t e m > < M e a s u r e N a m e > S 2 D   -   M i n   O u t l i e r s < / M e a s u r e N a m e > < D i s p l a y N a m e > S 2 D   -   M i n   O u t l i e r s < / D i s p l a y N a m e > < V i s i b l e > F a l s e < / V i s i b l e > < / i t e m > < i t e m > < M e a s u r e N a m e > S L A   -   M a x   B o x p l o t < / M e a s u r e N a m e > < D i s p l a y N a m e > S L A   -   M a x   B o x p l o t < / D i s p l a y N a m e > < V i s i b l e > F a l s e < / V i s i b l e > < / i t e m > < i t e m > < M e a s u r e N a m e > S L A   -   M i n   B o x p l o t < / M e a s u r e N a m e > < D i s p l a y N a m e > S L A   -   M i n   B o x p l o t < / D i s p l a y N a m e > < V i s i b l e > F a l s e < / V i s i b l e > < / i t e m > < i t e m > < M e a s u r e N a m e > S 2 D   -   M e d i a n a < / M e a s u r e N a m e > < D i s p l a y N a m e > S 2 D   -   M e d i a n a < / D i s p l a y N a m e > < V i s i b l e > F a l s e < / V i s i b l e > < / i t e m > < i t e m > < M e a s u r e N a m e > S L A   -   M e d i a n a < / M e a s u r e N a m e > < D i s p l a y N a m e > S L A   -   M e d i a n a < / D i s p l a y N a m e > < V i s i b l e > F a l s e < / V i s i b l e > < / i t e m > < i t e m > < M e a s u r e N a m e > S L A   -   M a x   O u t l i e r s < / M e a s u r e N a m e > < D i s p l a y N a m e > S L A   -   M a x   O u t l i e r s < / D i s p l a y N a m e > < V i s i b l e > F a l s e < / V i s i b l e > < / i t e m > < i t e m > < M e a s u r e N a m e > S L A   -   M i n   O u t l i e r s < / M e a s u r e N a m e > < D i s p l a y N a m e > S L A   -   M i n   O u t l i e r s < / D i s p l a y N a m e > < V i s i b l e > F a l s e < / V i s i b l e > < / i t e m > < i t e m > < M e a s u r e N a m e > P T L   -   Q 1 < / M e a s u r e N a m e > < D i s p l a y N a m e > P T L   -   Q 1 < / D i s p l a y N a m e > < V i s i b l e > F a l s e < / V i s i b l e > < / i t e m > < i t e m > < M e a s u r e N a m e > P T L   -   Q 3 < / M e a s u r e N a m e > < D i s p l a y N a m e > P T L   -   Q 3 < / D i s p l a y N a m e > < V i s i b l e > F a l s e < / V i s i b l e > < / i t e m > < i t e m > < M e a s u r e N a m e > P T L   -   M e d i a n a < / M e a s u r e N a m e > < D i s p l a y N a m e > P T L   -   M e d i a n a < / 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C a l c u l a t e d F i e l d s > < S A H o s t H a s h > 0 < / S A H o s t H a s h > < G e m i n i F i e l d L i s t V i s i b l e > T r u e < / G e m i n i F i e l d L i s t V i s i b l e > < / S e t t i n g s > ] ] > < / 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T a b l e X M L _ Q R _ L o c a l i d a d e _ 5 a f e 0 3 4 6 - 8 0 2 f - 4 2 9 5 - a 4 3 d - e a 1 d a 7 8 1 3 8 3 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 L a t , L o n < / s t r i n g > < / k e y > < v a l u e > < i n t > 8 4 < / i n t > < / v a l u e > < / i t e m > < i t e m > < k e y > < s t r i n g > U F   d a   e n t r e g a < / s t r i n g > < / k e y > < v a l u e > < i n t > 1 2 8 < / i n t > < / v a l u e > < / i t e m > < i t e m > < k e y > < s t r i n g > E s t a d o < / s t r i n g > < / k e y > < v a l u e > < i n t > 8 2 < / i n t > < / v a l u e > < / i t e m > < i t e m > < k e y > < s t r i n g > R e g i � o < / s t r i n g > < / k e y > < v a l u e > < i n t > 8 2 < / i n t > < / v a l u e > < / i t e m > < / C o l u m n W i d t h s > < C o l u m n D i s p l a y I n d e x > < i t e m > < k e y > < s t r i n g > I D < / s t r i n g > < / k e y > < v a l u e > < i n t > 4 < / i n t > < / v a l u e > < / i t e m > < i t e m > < k e y > < s t r i n g > L a t , L o n < / s t r i n g > < / k e y > < v a l u e > < i n t > 0 < / i n t > < / v a l u e > < / i t e m > < i t e m > < k e y > < s t r i n g > U F   d a   e n t r e g a < / s t r i n g > < / k e y > < v a l u e > < i n t > 1 < / i n t > < / v a l u e > < / i t e m > < i t e m > < k e y > < s t r i n g > E s t a d o < / s t r i n g > < / k e y > < v a l u e > < i n t > 2 < / i n t > < / v a l u e > < / i t e m > < i t e m > < k e y > < s t r i n g > R e g i � o < / s t r i n g > < / k e y > < v a l u e > < i n t > 3 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2 5 e 5 b 8 6 c - a 3 e f - 4 f 7 c - 8 4 4 7 - 3 e 0 8 5 4 a 2 5 e 0 7 " > < 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 P T L   -   Q 1 < / M e a s u r e N a m e > < D i s p l a y N a m e > P T L   -   Q 1 < / D i s p l a y N a m e > < V i s i b l e > F a l s e < / V i s i b l e > < / i t e m > < i t e m > < M e a s u r e N a m e > P T L   -   M e d i a n a < / M e a s u r e N a m e > < D i s p l a y N a m e > P T L   -   M e d i a n a < / D i s p l a y N a m e > < V i s i b l e > F a l s e < / V i s i b l e > < / i t e m > < i t e m > < M e a s u r e N a m e > P T L   -   Q 3 < / M e a s u r e N a m e > < D i s p l a y N a m e > P T L   -   Q 3 < / 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i t e m > < M e a s u r e N a m e > S L A   -   Q 1 < / M e a s u r e N a m e > < D i s p l a y N a m e > S L A   -   Q 1 < / D i s p l a y N a m e > < V i s i b l e > F a l s e < / V i s i b l e > < / i t e m > < i t e m > < M e a s u r e N a m e > S L A   -   M e d i a n a < / M e a s u r e N a m e > < D i s p l a y N a m e > S L A   -   M e d i a n a < / 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c c f e 1 3 d 6 - 6 a d 2 - 4 4 6 4 - b d 7 e - d 7 7 6 c 2 6 7 3 2 4 9 " > < 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 S 2 D   -   M e d i a n a < / M e a s u r e N a m e > < D i s p l a y N a m e > S 2 D   -   M e d i a n a < / D i s p l a y N a m e > < V i s i b l e > F a l s e < / V i s i b l e > < / i t e m > < i t e m > < M e a s u r e N a m e > S L A   -   M e d i a n a < / M e a s u r e N a m e > < D i s p l a y N a m e > S L A   -   M e d i a n a < / D i s p l a y N a m e > < V i s i b l e > F a l s e < / V i s i b l e > < / i t e m > < i t e m > < M e a s u r e N a m e > S L A   -   M a x   O u t l i e r s < / M e a s u r e N a m e > < D i s p l a y N a m e > S L A   -   M a x   O u t l i e r s < / D i s p l a y N a m e > < V i s i b l e > F a l s e < / V i s i b l e > < / i t e m > < i t e m > < M e a s u r e N a m e > S L A   -   M i n   O u t l i e r s < / M e a s u r e N a m e > < D i s p l a y N a m e > S L A   -   M i n   O u t l i e r s < / D i s p l a y N a m e > < V i s i b l e > F a l s e < / V i s i b l e > < / i t e m > < i t e m > < M e a s u r e N a m e > P T L   -   Q 1 < / M e a s u r e N a m e > < D i s p l a y N a m e > P T L   -   Q 1 < / D i s p l a y N a m e > < V i s i b l e > F a l s e < / V i s i b l e > < / i t e m > < i t e m > < M e a s u r e N a m e > P T L   -   Q 3 < / M e a s u r e N a m e > < D i s p l a y N a m e > P T L   -   Q 3 < / D i s p l a y N a m e > < V i s i b l e > F a l s e < / V i s i b l e > < / i t e m > < i t e m > < M e a s u r e N a m e > P T L   -   M e d i a n a < / M e a s u r e N a m e > < D i s p l a y N a m e > P T L   -   M e d i a n a < / 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C a l c u l a t e d F i e l d s > < S A H o s t H a s h > 0 < / S A H o s t H a s h > < G e m i n i F i e l d L i s t V i s i b l e > T r u e < / G e m i n i F i e l d L i s t V i s i b l e > < / S e t t i n g s > ] ] > < / C u s t o m C o n t e n t > < / G e m i n i > 
</file>

<file path=customXml/item22.xml>��< ? x m l   v e r s i o n = " 1 . 0 "   e n c o d i n g = " U T F - 1 6 " ? > < G e m i n i   x m l n s = " h t t p : / / g e m i n i / p i v o t c u s t o m i z a t i o n / T a b l e X M L _ D I M _ V e i c u l o _ 4 8 f 5 c 6 4 e - e e 6 b - 4 9 1 c - a 8 e 3 - f 7 d c 6 9 a 2 8 a f d " > < 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 C o d i g o < / s t r i n g > < / k e y > < v a l u e > < i n t > 8 3 < / i n t > < / v a l u e > < / i t e m > < i t e m > < k e y > < s t r i n g > T i p o < / s t r i n g > < / k e y > < v a l u e > < i n t > 6 4 < / i n t > < / v a l u e > < / i t e m > < i t e m > < k e y > < s t r i n g > S t a t u s < / s t r i n g > < / k e y > < v a l u e > < i n t > 7 7 < / i n t > < / v a l u e > < / i t e m > < / C o l u m n W i d t h s > < C o l u m n D i s p l a y I n d e x > < i t e m > < k e y > < s t r i n g > I D < / s t r i n g > < / k e y > < v a l u e > < i n t > 0 < / i n t > < / v a l u e > < / i t e m > < i t e m > < k e y > < s t r i n g > C o d i g o < / s t r i n g > < / k e y > < v a l u e > < i n t > 1 < / i n t > < / v a l u e > < / i t e m > < i t e m > < k e y > < s t r i n g > T i p o < / s t r i n g > < / k e y > < v a l u e > < i n t > 2 < / i n t > < / v a l u e > < / i t e m > < i t e m > < k e y > < s t r i n g > S t a t u s < / s t r i n g > < / k e y > < v a l u e > < i n t > 3 < / 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5 0 9 3 b 4 f 2 - e a 5 2 - 4 e 1 e - a c 8 3 - 1 f 7 6 e b 8 e 2 2 b 6 " > < 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 P T L   -   Q 1 < / M e a s u r e N a m e > < D i s p l a y N a m e > P T L   -   Q 1 < / D i s p l a y N a m e > < V i s i b l e > F a l s e < / V i s i b l e > < / i t e m > < i t e m > < M e a s u r e N a m e > P T L   -   M e d i a n a < / M e a s u r e N a m e > < D i s p l a y N a m e > P T L   -   M e d i a n a < / D i s p l a y N a m e > < V i s i b l e > F a l s e < / V i s i b l e > < / i t e m > < i t e m > < M e a s u r e N a m e > P T L   -   Q 3 < / M e a s u r e N a m e > < D i s p l a y N a m e > P T L   -   Q 3 < / 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i t e m > < M e a s u r e N a m e > S L A   -   Q 1 < / M e a s u r e N a m e > < D i s p l a y N a m e > S L A   -   Q 1 < / D i s p l a y N a m e > < V i s i b l e > F a l s e < / V i s i b l e > < / i t e m > < i t e m > < M e a s u r e N a m e > S L A   -   M e d i a n a < / M e a s u r e N a m e > < D i s p l a y N a m e > S L A   -   M e d i a n a < / 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24.xml>��< ? x m l   v e r s i o n = " 1 . 0 "   e n c o d i n g = " U T F - 1 6 " ? > < G e m i n i   x m l n s = " h t t p : / / g e m i n i / p i v o t c u s t o m i z a t i o n / T a b l e X M L _ D I M _ S t a t u s _ E n t r e g a _ 2 2 f f f 1 4 4 - 8 4 c 9 - 4 b c 1 - a 5 6 e - d 9 3 b 7 b 8 a 8 6 1 6 " > < 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 C a t e g o r i a < / s t r i n g > < / k e y > < v a l u e > < i n t > 9 9 < / i n t > < / v a l u e > < / i t e m > < / C o l u m n W i d t h s > < C o l u m n D i s p l a y I n d e x > < i t e m > < k e y > < s t r i n g > I D < / s t r i n g > < / k e y > < v a l u e > < i n t > 0 < / i n t > < / v a l u e > < / i t e m > < i t e m > < k e y > < s t r i n g > C a t e g o r i a < / 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F o r m u l a B a r S t a t e " > < C u s t o m C o n t e n t > < ! [ C D A T A [ < S a n d b o x E d i t o r . F o r m u l a B a r S t a t e   x m l n s = " h t t p : / / s c h e m a s . d a t a c o n t r a c t . o r g / 2 0 0 4 / 0 7 / M i c r o s o f t . A n a l y s i s S e r v i c e s . C o m m o n "   x m l n s : i = " h t t p : / / w w w . w 3 . o r g / 2 0 0 1 / X M L S c h e m a - i n s t a n c e " > < H e i g h t > 6 3 < / H e i g h t > < / S a n d b o x E d i t o r . F o r m u l a B a r S t a t e > ] ] > < / C u s t o m C o n t e n t > < / G e m i n i > 
</file>

<file path=customXml/item26.xml>��< ? x m l   v e r s i o n = " 1 . 0 "   e n c o d i n g = " U T F - 1 6 " ? > < G e m i n i   x m l n s = " h t t p : / / g e m i n i / p i v o t c u s t o m i z a t i o n / 7 1 e 1 2 a 6 8 - 9 c 6 8 - 4 7 9 f - 8 5 e 5 - 3 2 d a a 8 7 9 3 2 6 7 " > < C u s t o m C o n t e n t > < ! [ C D A T A [ < ? x m l   v e r s i o n = " 1 . 0 "   e n c o d i n g = " u t f - 1 6 " ? > < S e t t i n g s > < C a l c u l a t e d F i e l d s > < i t e m > < M e a s u r e N a m e > S 2 D   -   Q 1 < / M e a s u r e N a m e > < D i s p l a y N a m e > S 2 D   -   Q 1 < / D i s p l a y N a m e > < V i s i b l e > F a l s e < / V i s i b l e > < / i t e m > < i t e m > < M e a s u r e N a m e > S L A   -   Q 3 < / M e a s u r e N a m e > < D i s p l a y N a m e > S L A   -   Q 3 < / D i s p l a y N a m e > < V i s i b l e > F a l s e < / V i s i b l e > < / i t e m > < i t e m > < M e a s u r e N a m e > S L A   -   Q 1 < / M e a s u r e N a m e > < D i s p l a y N a m e > S L A   -   Q 1 < / D i s p l a y N a m e > < V i s i b l e > F a l s e < / V i s i b l e > < / i t e m > < i t e m > < M e a s u r e N a m e > S 2 D   -   Q 3 < / M e a s u r e N a m e > < D i s p l a y N a m e > S 2 D   -   Q 3 < / D i s p l a y N a m e > < V i s i b l e > F a l s e < / V i s i b l e > < / i t e m > < i t e m > < M e a s u r e N a m e > S 2 D   -   I Q < / M e a s u r e N a m e > < D i s p l a y N a m e > S 2 D   -   I Q < / D i s p l a y N a m e > < V i s i b l e > F a l s e < / V i s i b l e > < / i t e m > < i t e m > < M e a s u r e N a m e > S L A   -   I Q < / M e a s u r e N a m e > < D i s p l a y N a m e > S L A   -   I Q < / D i s p l a y N a m e > < V i s i b l e > F a l s e < / V i s i b l e > < / i t e m > < i t e m > < M e a s u r e N a m e > S 2 D   -   M a x   B o x p l o t < / M e a s u r e N a m e > < D i s p l a y N a m e > S 2 D   -   M a x   B o x p l o t < / D i s p l a y N a m e > < V i s i b l e > F a l s e < / V i s i b l e > < / i t e m > < i t e m > < M e a s u r e N a m e > S 2 D   -   M a x   O u t l i e r s < / M e a s u r e N a m e > < D i s p l a y N a m e > S 2 D   -   M a x   O u t l i e r s < / D i s p l a y N a m e > < V i s i b l e > F a l s e < / V i s i b l e > < / i t e m > < i t e m > < M e a s u r e N a m e > S 2 D   -   M i n   B o x p l o t < / M e a s u r e N a m e > < D i s p l a y N a m e > S 2 D   -   M i n   B o x p l o t < / D i s p l a y N a m e > < V i s i b l e > F a l s e < / V i s i b l e > < / i t e m > < i t e m > < M e a s u r e N a m e > S 2 D   -   M i n   O u t l i e r s < / M e a s u r e N a m e > < D i s p l a y N a m e > S 2 D   -   M i n   O u t l i e r s < / D i s p l a y N a m e > < V i s i b l e > F a l s e < / V i s i b l e > < / i t e m > < i t e m > < M e a s u r e N a m e > S L A   -   M a x   B o x p l o t < / M e a s u r e N a m e > < D i s p l a y N a m e > S L A   -   M a x   B o x p l o t < / D i s p l a y N a m e > < V i s i b l e > F a l s e < / V i s i b l e > < / i t e m > < i t e m > < M e a s u r e N a m e > S L A   -   M i n   B o x p l o t < / M e a s u r e N a m e > < D i s p l a y N a m e > S L A   -   M i n   B o x p l o t < / D i s p l a y N a m e > < V i s i b l e > F a l s e < / V i s i b l e > < / i t e m > < i t e m > < M e a s u r e N a m e > S 2 D   -   M e d i a n a < / M e a s u r e N a m e > < D i s p l a y N a m e > S 2 D   -   M e d i a n a < / D i s p l a y N a m e > < V i s i b l e > F a l s e < / V i s i b l e > < / i t e m > < i t e m > < M e a s u r e N a m e > S L A   -   M e d i a n a < / M e a s u r e N a m e > < D i s p l a y N a m e > S L A   -   M e d i a n a < / D i s p l a y N a m e > < V i s i b l e > F a l s e < / V i s i b l e > < / i t e m > < i t e m > < M e a s u r e N a m e > S L A   -   M a x   O u t l i e r s < / M e a s u r e N a m e > < D i s p l a y N a m e > S L A   -   M a x   O u t l i e r s < / D i s p l a y N a m e > < V i s i b l e > F a l s e < / V i s i b l e > < / i t e m > < i t e m > < M e a s u r e N a m e > S L A   -   M i n   O u t l i e r s < / M e a s u r e N a m e > < D i s p l a y N a m e > S L A   -   M i n   O u t l i e r s < / D i s p l a y N a m e > < V i s i b l e > F a l s e < / V i s i b l e > < / i t e m > < i t e m > < M e a s u r e N a m e > P T L   -   Q 1 < / M e a s u r e N a m e > < D i s p l a y N a m e > P T L   -   Q 1 < / D i s p l a y N a m e > < V i s i b l e > F a l s e < / V i s i b l e > < / i t e m > < i t e m > < M e a s u r e N a m e > P T L   -   Q 3 < / M e a s u r e N a m e > < D i s p l a y N a m e > P T L   -   Q 3 < / D i s p l a y N a m e > < V i s i b l e > F a l s e < / V i s i b l e > < / i t e m > < i t e m > < M e a s u r e N a m e > P T L   -   M e d i a n a < / M e a s u r e N a m e > < D i s p l a y N a m e > P T L   -   M e d i a n a < / 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C a l c u l a t e d F i e l d s > < S A H o s t H a s h > 0 < / S A H o s t H a s h > < G e m i n i F i e l d L i s t V i s i b l e > T r u e < / G e m i n i F i e l d L i s t V i s i b l e > < / S e t t i n g s > ] ] > < / C u s t o m C o n t e n t > < / G e m i n i > 
</file>

<file path=customXml/item27.xml>��< ? x m l   v e r s i o n = " 1 . 0 "   e n c o d i n g = " U T F - 1 6 " ? > < G e m i n i   x m l n s = " h t t p : / / g e m i n i / p i v o t c u s t o m i z a t i o n / 1 7 b 8 8 d 0 5 - 4 0 e 3 - 4 4 5 d - a 3 e 6 - 2 0 2 b 8 e c 5 8 c 1 6 " > < 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 P T L   -   Q 1 < / M e a s u r e N a m e > < D i s p l a y N a m e > P T L   -   Q 1 < / D i s p l a y N a m e > < V i s i b l e > F a l s e < / V i s i b l e > < / i t e m > < i t e m > < M e a s u r e N a m e > P T L   -   M e d i a n a < / M e a s u r e N a m e > < D i s p l a y N a m e > P T L   -   M e d i a n a < / D i s p l a y N a m e > < V i s i b l e > F a l s e < / V i s i b l e > < / i t e m > < i t e m > < M e a s u r e N a m e > P T L   -   Q 3 < / M e a s u r e N a m e > < D i s p l a y N a m e > P T L   -   Q 3 < / 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i t e m > < M e a s u r e N a m e > S L A   -   Q 1 < / M e a s u r e N a m e > < D i s p l a y N a m e > S L A   -   Q 1 < / D i s p l a y N a m e > < V i s i b l e > F a l s e < / V i s i b l e > < / i t e m > < i t e m > < M e a s u r e N a m e > S L A   -   M e d i a n a < / M e a s u r e N a m e > < D i s p l a y N a m e > S L A   -   M e d i a n a < / 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28.xml>��< ? x m l   v e r s i o n = " 1 . 0 "   e n c o d i n g = " U T F - 1 6 " ? > < G e m i n i   x m l n s = " h t t p : / / g e m i n i / p i v o t c u s t o m i z a t i o n / e 2 d b d b 3 6 - 3 d e f - 4 3 6 d - a 3 c 2 - 5 f f 2 3 3 1 b a 6 b 9 " > < 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C a l c u l a t e d F i e l d s > < S A H o s t H a s h > 0 < / S A H o s t H a s h > < G e m i n i F i e l d L i s t V i s i b l e > T r u e < / G e m i n i F i e l d L i s t V i s i b l e > < / S e t t i n g s > ] ] > < / C u s t o m C o n t e n t > < / G e m i n i > 
</file>

<file path=customXml/item29.xml>��< ? x m l   v e r s i o n = " 1 . 0 "   e n c o d i n g = " U T F - 1 6 " ? > < G e m i n i   x m l n s = " h t t p : / / g e m i n i / p i v o t c u s t o m i z a t i o n / 1 8 3 c a d 1 c - 8 1 2 6 - 4 f 0 0 - 9 0 2 2 - 3 a 6 8 3 f 3 8 5 6 7 8 " > < 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 M e d i a n a < / M e a s u r e N a m e > < D i s p l a y N a m e > S L A   -   M e d i a n a < / 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i t e m > < M e a s u r e N a m e > P T L   -   Q 1 < / M e a s u r e N a m e > < D i s p l a y N a m e > P T L   -   Q 1 < / D i s p l a y N a m e > < V i s i b l e > F a l s e < / V i s i b l e > < / i t e m > < i t e m > < M e a s u r e N a m e > P T L   -   Q 3 < / M e a s u r e N a m e > < D i s p l a y N a m e > P T L   -   Q 3 < / D i s p l a y N a m e > < V i s i b l e > F a l s e < / V i s i b l e > < / i t e m > < i t e m > < M e a s u r e N a m e > P T L   -   M e d i a n a < / M e a s u r e N a m e > < D i s p l a y N a m e > P T L   -   M e d i a n a < / 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C a l c u l a t e d F i e l d s > < S A H o s t H a s h > 0 < / S A H o s t H a s h > < G e m i n i F i e l d L i s t V i s i b l e > T r u e < / G e m i n i F i e l d L i s t V i s i b l e > < / S e t t i n g s > ] ] > < / C u s t o m C o n t e n t > < / G e m i n i > 
</file>

<file path=customXml/item3.xml>��< ? x m l   v e r s i o n = " 1 . 0 "   e n c o d i n g = " U T F - 1 6 " ? > < G e m i n i   x m l n s = " h t t p : / / g e m i n i / p i v o t c u s t o m i z a t i o n / M a n u a l C a l c M o d e " > < C u s t o m C o n t e n t > < ! [ C D A T A [ F a l s e ] ] > < / C u s t o m C o n t e n t > < / G e m i n i > 
</file>

<file path=customXml/item30.xml>��< ? x m l   v e r s i o n = " 1 . 0 "   e n c o d i n g = " U T F - 1 6 " ? > < G e m i n i   x m l n s = " h t t p : / / g e m i n i / p i v o t c u s t o m i z a t i o n / T a b l e X M L _ F T _ E n t r e g a s _ 8 0 3 c 9 1 0 3 - b c 4 4 - 4 d 8 6 - 9 c 4 5 - 3 d 3 b c 2 9 6 c 1 c 2 " > < 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 I D   P r o d u t o < / s t r i n g > < / k e y > < v a l u e > < i n t > 1 0 6 < / i n t > < / v a l u e > < / i t e m > < i t e m > < k e y > < s t r i n g > I D   V e � c u l o < / s t r i n g > < / k e y > < v a l u e > < i n t > 1 0 1 < / i n t > < / v a l u e > < / i t e m > < i t e m > < k e y > < s t r i n g > I D   L o c a l i d a d e < / s t r i n g > < / k e y > < v a l u e > < i n t > 1 2 4 < / i n t > < / v a l u e > < / i t e m > < i t e m > < k e y > < s t r i n g > I D   S t a t u s < / s t r i n g > < / k e y > < v a l u e > < i n t > 9 5 < / i n t > < / v a l u e > < / i t e m > < i t e m > < k e y > < s t r i n g > Q u a n t i d a d e   C o m p r a d a < / s t r i n g > < / k e y > < v a l u e > < i n t > 1 8 4 < / i n t > < / v a l u e > < / i t e m > < i t e m > < k e y > < s t r i n g > D a t a   d e   e n t r e g a < / s t r i n g > < / k e y > < v a l u e > < i n t > 1 3 9 < / i n t > < / v a l u e > < / i t e m > < i t e m > < k e y > < s t r i n g > P T L   ( d i a s ) < / s t r i n g > < / k e y > < v a l u e > < i n t > 1 0 3 < / i n t > < / v a l u e > < / i t e m > < i t e m > < k e y > < s t r i n g > S 2 D   ( d i a s ) < / s t r i n g > < / k e y > < v a l u e > < i n t > 1 0 5 < / i n t > < / v a l u e > < / i t e m > < i t e m > < k e y > < s t r i n g > S L A < / s t r i n g > < / k e y > < v a l u e > < i n t > 6 2 < / i n t > < / v a l u e > < / i t e m > < i t e m > < k e y > < s t r i n g > M o d u l o   S L A   ( d i a s ) < / s t r i n g > < / k e y > < v a l u e > < i n t > 1 5 7 < / i n t > < / v a l u e > < / i t e m > < i t e m > < k e y > < s t r i n g > S u b t o t a l < / s t r i n g > < / k e y > < v a l u e > < i n t > 8 9 < / i n t > < / v a l u e > < / i t e m > < / C o l u m n W i d t h s > < C o l u m n D i s p l a y I n d e x > < i t e m > < k e y > < s t r i n g > I D < / s t r i n g > < / k e y > < v a l u e > < i n t > 0 < / i n t > < / v a l u e > < / i t e m > < i t e m > < k e y > < s t r i n g > I D   P r o d u t o < / s t r i n g > < / k e y > < v a l u e > < i n t > 1 < / i n t > < / v a l u e > < / i t e m > < i t e m > < k e y > < s t r i n g > I D   V e � c u l o < / s t r i n g > < / k e y > < v a l u e > < i n t > 2 < / i n t > < / v a l u e > < / i t e m > < i t e m > < k e y > < s t r i n g > I D   L o c a l i d a d e < / s t r i n g > < / k e y > < v a l u e > < i n t > 3 < / i n t > < / v a l u e > < / i t e m > < i t e m > < k e y > < s t r i n g > I D   S t a t u s < / s t r i n g > < / k e y > < v a l u e > < i n t > 4 < / i n t > < / v a l u e > < / i t e m > < i t e m > < k e y > < s t r i n g > Q u a n t i d a d e   C o m p r a d a < / s t r i n g > < / k e y > < v a l u e > < i n t > 5 < / i n t > < / v a l u e > < / i t e m > < i t e m > < k e y > < s t r i n g > D a t a   d e   e n t r e g a < / s t r i n g > < / k e y > < v a l u e > < i n t > 6 < / i n t > < / v a l u e > < / i t e m > < i t e m > < k e y > < s t r i n g > P T L   ( d i a s ) < / s t r i n g > < / k e y > < v a l u e > < i n t > 7 < / i n t > < / v a l u e > < / i t e m > < i t e m > < k e y > < s t r i n g > S 2 D   ( d i a s ) < / s t r i n g > < / k e y > < v a l u e > < i n t > 8 < / i n t > < / v a l u e > < / i t e m > < i t e m > < k e y > < s t r i n g > S L A < / s t r i n g > < / k e y > < v a l u e > < i n t > 9 < / i n t > < / v a l u e > < / i t e m > < i t e m > < k e y > < s t r i n g > M o d u l o   S L A   ( d i a s ) < / s t r i n g > < / k e y > < v a l u e > < i n t > 1 0 < / i n t > < / v a l u e > < / i t e m > < i t e m > < k e y > < s t r i n g > S u b t o t a l < / s t r i n g > < / k e y > < v a l u e > < i n t > 1 1 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S h o w H i d d e n " > < C u s t o m C o n t e n t > < ! [ C D A T A [ T r u e ] ] > < / C u s t o m C o n t e n t > < / G e m i n i > 
</file>

<file path=customXml/item32.xml>��< ? x m l   v e r s i o n = " 1 . 0 "   e n c o d i n g = " U T F - 1 6 " ? > < G e m i n i   x m l n s = " h t t p : / / g e m i n i / p i v o t c u s t o m i z a t i o n / c a f 3 3 2 c f - 1 9 3 e - 4 8 7 3 - 9 9 3 4 - c 7 4 9 b b 9 6 e 0 5 c " > < 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 P T L   -   Q 1 < / M e a s u r e N a m e > < D i s p l a y N a m e > P T L   -   Q 1 < / D i s p l a y N a m e > < V i s i b l e > F a l s e < / V i s i b l e > < / i t e m > < i t e m > < M e a s u r e N a m e > P T L   -   M e d i a n a < / M e a s u r e N a m e > < D i s p l a y N a m e > P T L   -   M e d i a n a < / D i s p l a y N a m e > < V i s i b l e > F a l s e < / V i s i b l e > < / i t e m > < i t e m > < M e a s u r e N a m e > P T L   -   Q 3 < / M e a s u r e N a m e > < D i s p l a y N a m e > P T L   -   Q 3 < / 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i t e m > < M e a s u r e N a m e > S L A   -   Q 1 < / M e a s u r e N a m e > < D i s p l a y N a m e > S L A   -   Q 1 < / D i s p l a y N a m e > < V i s i b l e > F a l s e < / V i s i b l e > < / i t e m > < i t e m > < M e a s u r e N a m e > S L A   -   M e d i a n a < / M e a s u r e N a m e > < D i s p l a y N a m e > S L A   -   M e d i a n a < / 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33.xml>��< ? x m l   v e r s i o n = " 1 . 0 "   e n c o d i n g = " U T F - 1 6 " ? > < G e m i n i   x m l n s = " h t t p : / / g e m i n i / p i v o t c u s t o m i z a t i o n / T a b l e X M L _ Q R _ L o c a l i d a d e " > < C u s t o m C o n t e n t > < ! [ C D A T A [ < T a b l e W i d g e t G r i d S e r i a l i z a t i o n   x m l n s : x s d = " h t t p : / / w w w . w 3 . o r g / 2 0 0 1 / X M L S c h e m a "   x m l n s : x s i = " h t t p : / / w w w . w 3 . o r g / 2 0 0 1 / X M L S c h e m a - i n s t a n c e " > < C o l u m n S u g g e s t e d T y p e   / > < C o l u m n F o r m a t   / > < C o l u m n A c c u r a c y   / > < C o l u m n C u r r e n c y S y m b o l   / > < C o l u m n P o s i t i v e P a t t e r n   / > < C o l u m n N e g a t i v e P a t t e r n   / > < C o l u m n W i d t h s > < i t e m > < k e y > < s t r i n g > I D   L o c a l i d a d e < / s t r i n g > < / k e y > < v a l u e > < i n t > 1 2 4 < / i n t > < / v a l u e > < / i t e m > < i t e m > < k e y > < s t r i n g > L a t , L o n < / s t r i n g > < / k e y > < v a l u e > < i n t > 8 4 < / i n t > < / v a l u e > < / i t e m > < i t e m > < k e y > < s t r i n g > U F   d a   e n t r e g a < / s t r i n g > < / k e y > < v a l u e > < i n t > 1 2 8 < / i n t > < / v a l u e > < / i t e m > < / C o l u m n W i d t h s > < C o l u m n D i s p l a y I n d e x > < i t e m > < k e y > < s t r i n g > I D   L o c a l i d a d e < / s t r i n g > < / k e y > < v a l u e > < i n t > 0 < / i n t > < / v a l u e > < / i t e m > < i t e m > < k e y > < s t r i n g > L a t , L o n < / s t r i n g > < / k e y > < v a l u e > < i n t > 1 < / i n t > < / v a l u e > < / i t e m > < i t e m > < k e y > < s t r i n g > U F   d a   e n t r e g a < / s t r i n g > < / k e y > < v a l u e > < i n t > 2 < / i n t > < / v a l u e > < / i t e m > < / C o l u m n D i s p l a y I n d e x > < C o l u m n F r o z e n   / > < C o l u m n C h e c k e d   / > < C o l u m n F i l t e r   / > < S e l e c t i o n F i l t e r   / > < F i l t e r P a r a m e t e r s   / > < S o r t B y C o l u m n > U F   d a   e n t r e g a < / S o r t B y C o l u m n > < I s S o r t D e s c e n d i n g > f a l s e < / I s S o r t D e s c e n d i n g > < / T a b l e W i d g e t G r i d S e r i a l i z a t i o n > ] ] > < / C u s t o m C o n t e n t > < / G e m i n i > 
</file>

<file path=customXml/item34.xml>��< ? x m l   v e r s i o n = " 1 . 0 "   e n c o d i n g = " U T F - 1 6 " ? > < G e m i n i   x m l n s = " h t t p : / / g e m i n i / p i v o t c u s t o m i z a t i o n / T a b l e X M L _ D I M _ P r o d u t o _ 4 b 4 d 3 4 2 6 - b 8 7 f - 4 6 f f - 9 d d 4 - 3 d 5 4 c f 1 8 0 0 2 a " > < 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 P r o d u t o < / s t r i n g > < / k e y > < v a l u e > < i n t > 8 8 < / i n t > < / v a l u e > < / i t e m > < i t e m > < k e y > < s t r i n g > p r e � o < / s t r i n g > < / k e y > < v a l u e > < i n t > 7 3 < / i n t > < / v a l u e > < / i t e m > < / C o l u m n W i d t h s > < C o l u m n D i s p l a y I n d e x > < i t e m > < k e y > < s t r i n g > I D < / s t r i n g > < / k e y > < v a l u e > < i n t > 0 < / i n t > < / v a l u e > < / i t e m > < i t e m > < k e y > < s t r i n g > P r o d u t o < / s t r i n g > < / k e y > < v a l u e > < i n t > 1 < / i n t > < / v a l u e > < / i t e m > < i t e m > < k e y > < s t r i n g > p r e � o < / s t r i n g > < / k e y > < v a l u e > < i n t > 2 < / 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F T _ E s t o q u e _ 0 b 6 c 5 d 5 2 - b a e 6 - 4 b 1 f - a 5 6 3 - 9 7 c c 2 4 e 9 6 b c 5 " > < C u s t o m C o n t e n t > < ! [ C D A T A [ < T a b l e W i d g e t G r i d S e r i a l i z a t i o n   x m l n s : x s d = " h t t p : / / w w w . w 3 . o r g / 2 0 0 1 / X M L S c h e m a "   x m l n s : x s i = " h t t p : / / w w w . w 3 . o r g / 2 0 0 1 / X M L S c h e m a - i n s t a n c e " > < C o l u m n S u g g e s t e d T y p e   / > < C o l u m n F o r m a t   / > < C o l u m n A c c u r a c y   / > < C o l u m n C u r r e n c y S y m b o l   / > < C o l u m n P o s i t i v e P a t t e r n   / > < C o l u m n N e g a t i v e P a t t e r n   / > < C o l u m n W i d t h s > < i t e m > < k e y > < s t r i n g > I D   P r o d u t o < / s t r i n g > < / k e y > < v a l u e > < i n t > 1 0 6 < / i n t > < / v a l u e > < / i t e m > < i t e m > < k e y > < s t r i n g > D a t a   a t u a l i z a � � o < / s t r i n g > < / k e y > < v a l u e > < i n t > 1 4 5 < / i n t > < / v a l u e > < / i t e m > < i t e m > < k e y > < s t r i n g > Q u a n t i d a d e < / s t r i n g > < / k e y > < v a l u e > < i n t > 1 1 0 < / i n t > < / v a l u e > < / i t e m > < / C o l u m n W i d t h s > < C o l u m n D i s p l a y I n d e x > < i t e m > < k e y > < s t r i n g > I D   P r o d u t o < / s t r i n g > < / k e y > < v a l u e > < i n t > 0 < / i n t > < / v a l u e > < / i t e m > < i t e m > < k e y > < s t r i n g > D a t a   a t u a l i z a � � o < / s t r i n g > < / k e y > < v a l u e > < i n t > 1 < / i n t > < / v a l u e > < / i t e m > < i t e m > < k e y > < s t r i n g > Q u a n t i d a d e < / s t r i n g > < / k e y > < v a l u e > < i n t > 2 < / 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O r d e r " > < C u s t o m C o n t e n t > < ! [ C D A T A [ Q R _ L o c a l i d a d e _ 5 a f e 0 3 4 6 - 8 0 2 f - 4 2 9 5 - a 4 3 d - e a 1 d a 7 8 1 3 8 3 e , D I M _ D a t a _ E n t r e g a _ 6 5 2 a a 4 3 0 - 5 3 4 c - 4 e 1 5 - a 9 7 c - b 1 1 3 3 f 0 9 f c 0 c , D I M _ L o c a l i d a d e _ d 9 6 c e f b 4 - 9 9 f d - 4 0 6 3 - 8 a 4 b - 7 e 0 7 0 e 5 8 0 1 0 f , D I M _ V e i c u l o _ 4 8 f 5 c 6 4 e - e e 6 b - 4 9 1 c - a 8 e 3 - f 7 d c 6 9 a 2 8 a f d , D I M _ P r o d u t o _ 4 b 4 d 3 4 2 6 - b 8 7 f - 4 6 f f - 9 d d 4 - 3 d 5 4 c f 1 8 0 0 2 a , D I M _ S t a t u s _ E n t r e g a _ 2 2 f f f 1 4 4 - 8 4 c 9 - 4 b c 1 - a 5 6 e - d 9 3 b 7 b 8 a 8 6 1 6 , F T _ E n t r e g a s _ 8 0 3 c 9 1 0 3 - b c 4 4 - 4 d 8 6 - 9 c 4 5 - 3 d 3 b c 2 9 6 c 1 c 2 , C a l e n d a r , F T _ E s t o q u e _ 0 b 6 c 5 d 5 2 - b a e 6 - 4 b 1 f - a 5 6 3 - 9 7 c c 2 4 e 9 6 b c 5 ] ] > < / C u s t o m C o n t e n t > < / G e m i n i > 
</file>

<file path=customXml/item37.xml>��< ? x m l   v e r s i o n = " 1 . 0 "   e n c o d i n g = " U T F - 1 6 " ? > < G e m i n i   x m l n s = " h t t p : / / g e m i n i / p i v o t c u s t o m i z a t i o n / C l i e n t W i n d o w X M L " > < C u s t o m C o n t e n t > < ! [ C D A T A [ C a l e n d a r ] ] > < / C u s t o m C o n t e n t > < / G e m i n i > 
</file>

<file path=customXml/item3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 6 6 < / i n t > < / v a l u e > < / i t e m > < i t e m > < k e y > < s t r i n g > Y e a r < / s t r i n g > < / k e y > < v a l u e > < i n t > 6 5 < / i n t > < / v a l u e > < / i t e m > < i t e m > < k e y > < s t r i n g > M o n t h   N u m b e r < / s t r i n g > < / k e y > < v a l u e > < i n t > 1 3 4 < / i n t > < / v a l u e > < / i t e m > < i t e m > < k e y > < s t r i n g > M o n t h < / s t r i n g > < / k e y > < v a l u e > < i n t > 7 7 < / i n t > < / v a l u e > < / i t e m > < i t e m > < k e y > < s t r i n g > M M M - Y Y Y Y < / s t r i n g > < / k e y > < v a l u e > < i n t > 1 1 5 < / i n t > < / v a l u e > < / i t e m > < i t e m > < k e y > < s t r i n g > D a y   O f   W e e k   N u m b e r < / s t r i n g > < / k e y > < v a l u e > < i n t > 1 8 1 < / i n t > < / v a l u e > < / i t e m > < i t e m > < k e y > < s t r i n g > D a y   O f   W e e k < / s t r i n g > < / k e y > < v a l u e > < i n t > 1 2 4 < / i n t > < / v a l u e > < / i t e m > < i t e m > < k e y > < s t r i n g > Q u a r t e r < / s t r i n g > < / k e y > < v a l u e > < i n t > 1 7 2 < / 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s t r i n g > < / k e y > < v a l u e > < i n t > 7 < / 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 T B _ P e d i d o s 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 T B _ P e d i d o s 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 M e a s u r e s \ S 2 D   -   Q 1 < / K e y > < / D i a g r a m O b j e c t K e y > < D i a g r a m O b j e c t K e y > < K e y > M e a s u r e s \ S 2 D   -   Q 1 \ T a g I n f o \ F o r m u l a < / K e y > < / D i a g r a m O b j e c t K e y > < D i a g r a m O b j e c t K e y > < K e y > M e a s u r e s \ S 2 D   -   Q 1 \ T a g I n f o \ V a l u e < / K e y > < / D i a g r a m O b j e c t K e y > < D i a g r a m O b j e c t K e y > < K e y > M e a s u r e s \ S 2 D   -   M e d i a n a < / K e y > < / D i a g r a m O b j e c t K e y > < D i a g r a m O b j e c t K e y > < K e y > M e a s u r e s \ S 2 D   -   M e d i a n a \ T a g I n f o \ F o r m u l a < / K e y > < / D i a g r a m O b j e c t K e y > < D i a g r a m O b j e c t K e y > < K e y > M e a s u r e s \ S 2 D   -   M e d i a n a \ T a g I n f o \ V a l u e < / K e y > < / D i a g r a m O b j e c t K e y > < D i a g r a m O b j e c t K e y > < K e y > M e a s u r e s \ S 2 D   -   Q 3 < / K e y > < / D i a g r a m O b j e c t K e y > < D i a g r a m O b j e c t K e y > < K e y > M e a s u r e s \ S 2 D   -   Q 3 \ T a g I n f o \ F o r m u l a < / K e y > < / D i a g r a m O b j e c t K e y > < D i a g r a m O b j e c t K e y > < K e y > M e a s u r e s \ S 2 D   -   Q 3 \ T a g I n f o \ V a l u e < / K e y > < / D i a g r a m O b j e c t K e y > < D i a g r a m O b j e c t K e y > < K e y > M e a s u r e s \ S 2 D   -   I Q < / K e y > < / D i a g r a m O b j e c t K e y > < D i a g r a m O b j e c t K e y > < K e y > M e a s u r e s \ S 2 D   -   I Q \ T a g I n f o \ F o r m u l a < / K e y > < / D i a g r a m O b j e c t K e y > < D i a g r a m O b j e c t K e y > < K e y > M e a s u r e s \ S 2 D   -   I Q \ T a g I n f o \ V a l u e < / K e y > < / D i a g r a m O b j e c t K e y > < D i a g r a m O b j e c t K e y > < K e y > M e a s u r e s \ S 2 D   -   M a x   B o x p l o t < / K e y > < / D i a g r a m O b j e c t K e y > < D i a g r a m O b j e c t K e y > < K e y > M e a s u r e s \ S 2 D   -   M a x   B o x p l o t \ T a g I n f o \ F o r m u l a < / K e y > < / D i a g r a m O b j e c t K e y > < D i a g r a m O b j e c t K e y > < K e y > M e a s u r e s \ S 2 D   -   M a x   B o x p l o t \ T a g I n f o \ V a l u e < / K e y > < / D i a g r a m O b j e c t K e y > < D i a g r a m O b j e c t K e y > < K e y > M e a s u r e s \ S 2 D   -   M i n   B o x p l o t < / K e y > < / D i a g r a m O b j e c t K e y > < D i a g r a m O b j e c t K e y > < K e y > M e a s u r e s \ S 2 D   -   M i n   B o x p l o t \ T a g I n f o \ F o r m u l a < / K e y > < / D i a g r a m O b j e c t K e y > < D i a g r a m O b j e c t K e y > < K e y > M e a s u r e s \ S 2 D   -   M i n   B o x p l o t \ T a g I n f o \ V a l u e < / K e y > < / D i a g r a m O b j e c t K e y > < D i a g r a m O b j e c t K e y > < K e y > M e a s u r e s \ S 2 D   -   M a x   O u t l i e r s < / K e y > < / D i a g r a m O b j e c t K e y > < D i a g r a m O b j e c t K e y > < K e y > M e a s u r e s \ S 2 D   -   M a x   O u t l i e r s \ T a g I n f o \ F o r m u l a < / K e y > < / D i a g r a m O b j e c t K e y > < D i a g r a m O b j e c t K e y > < K e y > M e a s u r e s \ S 2 D   -   M a x   O u t l i e r s \ T a g I n f o \ V a l u e < / K e y > < / D i a g r a m O b j e c t K e y > < D i a g r a m O b j e c t K e y > < K e y > M e a s u r e s \ S 2 D   -   M i n   O u t l i e r s < / K e y > < / D i a g r a m O b j e c t K e y > < D i a g r a m O b j e c t K e y > < K e y > M e a s u r e s \ S 2 D   -   M i n   O u t l i e r s \ T a g I n f o \ F o r m u l a < / K e y > < / D i a g r a m O b j e c t K e y > < D i a g r a m O b j e c t K e y > < K e y > M e a s u r e s \ S 2 D   -   M i n   O u t l i e r s \ T a g I n f o \ V a l u e < / K e y > < / D i a g r a m O b j e c t K e y > < D i a g r a m O b j e c t K e y > < K e y > M e a s u r e s \ P T L   -   Q 1 < / K e y > < / D i a g r a m O b j e c t K e y > < D i a g r a m O b j e c t K e y > < K e y > M e a s u r e s \ P T L   -   Q 1 \ T a g I n f o \ F o r m u l a < / K e y > < / D i a g r a m O b j e c t K e y > < D i a g r a m O b j e c t K e y > < K e y > M e a s u r e s \ P T L   -   Q 1 \ T a g I n f o \ V a l u e < / K e y > < / D i a g r a m O b j e c t K e y > < D i a g r a m O b j e c t K e y > < K e y > M e a s u r e s \ P T L   -   M e d i a n a < / K e y > < / D i a g r a m O b j e c t K e y > < D i a g r a m O b j e c t K e y > < K e y > M e a s u r e s \ P T L   -   M e d i a n a \ T a g I n f o \ F o r m u l a < / K e y > < / D i a g r a m O b j e c t K e y > < D i a g r a m O b j e c t K e y > < K e y > M e a s u r e s \ P T L   -   M e d i a n a \ T a g I n f o \ V a l u e < / K e y > < / D i a g r a m O b j e c t K e y > < D i a g r a m O b j e c t K e y > < K e y > M e a s u r e s \ P T L   -   Q 3 < / K e y > < / D i a g r a m O b j e c t K e y > < D i a g r a m O b j e c t K e y > < K e y > M e a s u r e s \ P T L   -   Q 3 \ T a g I n f o \ F o r m u l a < / K e y > < / D i a g r a m O b j e c t K e y > < D i a g r a m O b j e c t K e y > < K e y > M e a s u r e s \ P T L   -   Q 3 \ T a g I n f o \ V a l u e < / K e y > < / D i a g r a m O b j e c t K e y > < D i a g r a m O b j e c t K e y > < K e y > M e a s u r e s \ P T L   -   I Q < / K e y > < / D i a g r a m O b j e c t K e y > < D i a g r a m O b j e c t K e y > < K e y > M e a s u r e s \ P T L   -   I Q \ T a g I n f o \ F o r m u l a < / K e y > < / D i a g r a m O b j e c t K e y > < D i a g r a m O b j e c t K e y > < K e y > M e a s u r e s \ P T L   -   I Q \ T a g I n f o \ V a l u e < / K e y > < / D i a g r a m O b j e c t K e y > < D i a g r a m O b j e c t K e y > < K e y > M e a s u r e s \ P T L   -   M a x   B o x p l o t < / K e y > < / D i a g r a m O b j e c t K e y > < D i a g r a m O b j e c t K e y > < K e y > M e a s u r e s \ P T L   -   M a x   B o x p l o t \ T a g I n f o \ F o r m u l a < / K e y > < / D i a g r a m O b j e c t K e y > < D i a g r a m O b j e c t K e y > < K e y > M e a s u r e s \ P T L   -   M a x   B o x p l o t \ T a g I n f o \ V a l u e < / K e y > < / D i a g r a m O b j e c t K e y > < D i a g r a m O b j e c t K e y > < K e y > M e a s u r e s \ P T L   -   M i n   B o x p l o t < / K e y > < / D i a g r a m O b j e c t K e y > < D i a g r a m O b j e c t K e y > < K e y > M e a s u r e s \ P T L   -   M i n   B o x p l o t \ T a g I n f o \ F o r m u l a < / K e y > < / D i a g r a m O b j e c t K e y > < D i a g r a m O b j e c t K e y > < K e y > M e a s u r e s \ P T L   -   M i n   B o x p l o t \ T a g I n f o \ V a l u e < / K e y > < / D i a g r a m O b j e c t K e y > < D i a g r a m O b j e c t K e y > < K e y > M e a s u r e s \ P T L   -   M a x   O u t l i e r s < / K e y > < / D i a g r a m O b j e c t K e y > < D i a g r a m O b j e c t K e y > < K e y > M e a s u r e s \ P T L   -   M a x   O u t l i e r s \ T a g I n f o \ F o r m u l a < / K e y > < / D i a g r a m O b j e c t K e y > < D i a g r a m O b j e c t K e y > < K e y > M e a s u r e s \ P T L   -   M a x   O u t l i e r s \ T a g I n f o \ V a l u e < / K e y > < / D i a g r a m O b j e c t K e y > < D i a g r a m O b j e c t K e y > < K e y > M e a s u r e s \ P T L   -   M i n   O u t l i e r s < / K e y > < / D i a g r a m O b j e c t K e y > < D i a g r a m O b j e c t K e y > < K e y > M e a s u r e s \ P T L   -   M i n   O u t l i e r s \ T a g I n f o \ F o r m u l a < / K e y > < / D i a g r a m O b j e c t K e y > < D i a g r a m O b j e c t K e y > < K e y > M e a s u r e s \ P T L   -   M i n   O u t l i e r s \ T a g I n f o \ V a l u e < / K e y > < / D i a g r a m O b j e c t K e y > < D i a g r a m O b j e c t K e y > < K e y > M e a s u r e s \ S L A   -   Q 1 < / K e y > < / D i a g r a m O b j e c t K e y > < D i a g r a m O b j e c t K e y > < K e y > M e a s u r e s \ S L A   -   Q 1 \ T a g I n f o \ F o r m u l a < / K e y > < / D i a g r a m O b j e c t K e y > < D i a g r a m O b j e c t K e y > < K e y > M e a s u r e s \ S L A   -   Q 1 \ T a g I n f o \ V a l u e < / K e y > < / D i a g r a m O b j e c t K e y > < D i a g r a m O b j e c t K e y > < K e y > M e a s u r e s \ S L A   -   M e d i a n a < / K e y > < / D i a g r a m O b j e c t K e y > < D i a g r a m O b j e c t K e y > < K e y > M e a s u r e s \ S L A   -   M e d i a n a \ T a g I n f o \ F o r m u l a < / K e y > < / D i a g r a m O b j e c t K e y > < D i a g r a m O b j e c t K e y > < K e y > M e a s u r e s \ S L A   -   M e d i a n a \ T a g I n f o \ V a l u e < / K e y > < / D i a g r a m O b j e c t K e y > < D i a g r a m O b j e c t K e y > < K e y > M e a s u r e s \ S L A   -   Q 3 < / K e y > < / D i a g r a m O b j e c t K e y > < D i a g r a m O b j e c t K e y > < K e y > M e a s u r e s \ S L A   -   Q 3 \ T a g I n f o \ F o r m u l a < / K e y > < / D i a g r a m O b j e c t K e y > < D i a g r a m O b j e c t K e y > < K e y > M e a s u r e s \ S L A   -   Q 3 \ T a g I n f o \ V a l u e < / K e y > < / D i a g r a m O b j e c t K e y > < D i a g r a m O b j e c t K e y > < K e y > M e a s u r e s \ S L A   -   I Q < / K e y > < / D i a g r a m O b j e c t K e y > < D i a g r a m O b j e c t K e y > < K e y > M e a s u r e s \ S L A   -   I Q \ T a g I n f o \ F o r m u l a < / K e y > < / D i a g r a m O b j e c t K e y > < D i a g r a m O b j e c t K e y > < K e y > M e a s u r e s \ S L A   -   I Q \ T a g I n f o \ V a l u e < / K e y > < / D i a g r a m O b j e c t K e y > < D i a g r a m O b j e c t K e y > < K e y > M e a s u r e s \ S L A   -   M a x   B o x p l o t < / K e y > < / D i a g r a m O b j e c t K e y > < D i a g r a m O b j e c t K e y > < K e y > M e a s u r e s \ S L A   -   M a x   B o x p l o t \ T a g I n f o \ F o r m u l a < / K e y > < / D i a g r a m O b j e c t K e y > < D i a g r a m O b j e c t K e y > < K e y > M e a s u r e s \ S L A   -   M a x   B o x p l o t \ T a g I n f o \ V a l u e < / K e y > < / D i a g r a m O b j e c t K e y > < D i a g r a m O b j e c t K e y > < K e y > M e a s u r e s \ S L A   -   M i n   B o x p l o t < / K e y > < / D i a g r a m O b j e c t K e y > < D i a g r a m O b j e c t K e y > < K e y > M e a s u r e s \ S L A   -   M i n   B o x p l o t \ T a g I n f o \ F o r m u l a < / K e y > < / D i a g r a m O b j e c t K e y > < D i a g r a m O b j e c t K e y > < K e y > M e a s u r e s \ S L A   -   M i n   B o x p l o t \ T a g I n f o \ V a l u e < / K e y > < / D i a g r a m O b j e c t K e y > < D i a g r a m O b j e c t K e y > < K e y > M e a s u r e s \ S L A   -   M a x   O u t l i e r s < / K e y > < / D i a g r a m O b j e c t K e y > < D i a g r a m O b j e c t K e y > < K e y > M e a s u r e s \ S L A   -   M a x   O u t l i e r s \ T a g I n f o \ F o r m u l a < / K e y > < / D i a g r a m O b j e c t K e y > < D i a g r a m O b j e c t K e y > < K e y > M e a s u r e s \ S L A   -   M a x   O u t l i e r s \ T a g I n f o \ V a l u e < / K e y > < / D i a g r a m O b j e c t K e y > < D i a g r a m O b j e c t K e y > < K e y > M e a s u r e s \ S L A   -   M i n   O u t l i e r s < / K e y > < / D i a g r a m O b j e c t K e y > < D i a g r a m O b j e c t K e y > < K e y > M e a s u r e s \ S L A   -   M i n   O u t l i e r s \ T a g I n f o \ F o r m u l a < / K e y > < / D i a g r a m O b j e c t K e y > < D i a g r a m O b j e c t K e y > < K e y > M e a s u r e s \ S L A   -   M i n   O u t l i e r s \ T a g I n f o \ V a l u e < / K e y > < / D i a g r a m O b j e c t K e y > < D i a g r a m O b j e c t K e y > < K e y > M e a s u r e s \ C o u n t   o f   S t a t u s   E n t r e g a < / K e y > < / D i a g r a m O b j e c t K e y > < D i a g r a m O b j e c t K e y > < K e y > M e a s u r e s \ C o u n t   o f   S t a t u s   E n t r e g a \ T a g I n f o \ F o r m u l a < / K e y > < / D i a g r a m O b j e c t K e y > < D i a g r a m O b j e c t K e y > < K e y > M e a s u r e s \ C o u n t   o f   S t a t u s   E n t r e g a \ T a g I n f o \ V a l u e < / K e y > < / D i a g r a m O b j e c t K e y > < D i a g r a m O b j e c t K e y > < K e y > M e a s u r e s \ S u m   o f   S 2 D   ( d i a s ) < / K e y > < / D i a g r a m O b j e c t K e y > < D i a g r a m O b j e c t K e y > < K e y > M e a s u r e s \ S u m   o f   S 2 D   ( d i a s ) \ T a g I n f o \ F o r m u l a < / K e y > < / D i a g r a m O b j e c t K e y > < D i a g r a m O b j e c t K e y > < K e y > M e a s u r e s \ S u m   o f   S 2 D   ( d i a s ) \ T a g I n f o \ V a l u e < / K e y > < / D i a g r a m O b j e c t K e y > < D i a g r a m O b j e c t K e y > < K e y > M e a s u r e s \ A v e r a g e   o f   S 2 D   ( d i a s ) < / K e y > < / D i a g r a m O b j e c t K e y > < D i a g r a m O b j e c t K e y > < K e y > M e a s u r e s \ A v e r a g e   o f   S 2 D   ( d i a s ) \ T a g I n f o \ F o r m u l a < / K e y > < / D i a g r a m O b j e c t K e y > < D i a g r a m O b j e c t K e y > < K e y > M e a s u r e s \ A v e r a g e   o f   S 2 D   ( d i a s ) \ T a g I n f o \ V a l u e < / K e y > < / D i a g r a m O b j e c t K e y > < D i a g r a m O b j e c t K e y > < K e y > M e a s u r e s \ S u m   o f   S L A   ( d i a s ) < / K e y > < / D i a g r a m O b j e c t K e y > < D i a g r a m O b j e c t K e y > < K e y > M e a s u r e s \ S u m   o f   S L A   ( d i a s ) \ T a g I n f o \ F o r m u l a < / K e y > < / D i a g r a m O b j e c t K e y > < D i a g r a m O b j e c t K e y > < K e y > M e a s u r e s \ S u m   o f   S L A   ( d i a s ) \ T a g I n f o \ V a l u e < / K e y > < / D i a g r a m O b j e c t K e y > < D i a g r a m O b j e c t K e y > < K e y > M e a s u r e s \ A v e r a g e   o f   S L A   ( d i a s ) < / K e y > < / D i a g r a m O b j e c t K e y > < D i a g r a m O b j e c t K e y > < K e y > M e a s u r e s \ A v e r a g e   o f   S L A   ( d i a s ) \ T a g I n f o \ F o r m u l a < / K e y > < / D i a g r a m O b j e c t K e y > < D i a g r a m O b j e c t K e y > < K e y > M e a s u r e s \ A v e r a g e   o f   S L A   ( d i a s ) \ T a g I n f o \ V a l u e < / K e y > < / D i a g r a m O b j e c t K e y > < D i a g r a m O b j e c t K e y > < K e y > M e a s u r e s \ M a x   o f   S L A   ( d i a s ) < / K e y > < / D i a g r a m O b j e c t K e y > < D i a g r a m O b j e c t K e y > < K e y > M e a s u r e s \ M a x   o f   S L A   ( d i a s ) \ T a g I n f o \ F o r m u l a < / K e y > < / D i a g r a m O b j e c t K e y > < D i a g r a m O b j e c t K e y > < K e y > M e a s u r e s \ M a x   o f   S L A   ( d i a s ) \ T a g I n f o \ V a l u e < / K e y > < / D i a g r a m O b j e c t K e y > < D i a g r a m O b j e c t K e y > < K e y > M e a s u r e s \ M i n   o f   S L A   ( d i a s ) < / K e y > < / D i a g r a m O b j e c t K e y > < D i a g r a m O b j e c t K e y > < K e y > M e a s u r e s \ M i n   o f   S L A   ( d i a s ) \ T a g I n f o \ F o r m u l a < / K e y > < / D i a g r a m O b j e c t K e y > < D i a g r a m O b j e c t K e y > < K e y > M e a s u r e s \ M i n   o f   S L A   ( d i a s ) \ T a g I n f o \ V a l u e < / K e y > < / D i a g r a m O b j e c t K e y > < D i a g r a m O b j e c t K e y > < K e y > M e a s u r e s \ M i n   o f   S 2 D   ( d i a s ) < / K e y > < / D i a g r a m O b j e c t K e y > < D i a g r a m O b j e c t K e y > < K e y > M e a s u r e s \ M i n   o f   S 2 D   ( d i a s ) \ T a g I n f o \ F o r m u l a < / K e y > < / D i a g r a m O b j e c t K e y > < D i a g r a m O b j e c t K e y > < K e y > M e a s u r e s \ M i n   o f   S 2 D   ( d i a s ) \ T a g I n f o \ V a l u e < / K e y > < / D i a g r a m O b j e c t K e y > < D i a g r a m O b j e c t K e y > < K e y > M e a s u r e s \ M a x   o f   S 2 D   ( d i a s ) < / K e y > < / D i a g r a m O b j e c t K e y > < D i a g r a m O b j e c t K e y > < K e y > M e a s u r e s \ M a x   o f   S 2 D   ( d i a s ) \ T a g I n f o \ F o r m u l a < / K e y > < / D i a g r a m O b j e c t K e y > < D i a g r a m O b j e c t K e y > < K e y > M e a s u r e s \ M a x   o f   S 2 D   ( d i a s ) \ T a g I n f o \ V a l u e < / K e y > < / D i a g r a m O b j e c t K e y > < D i a g r a m O b j e c t K e y > < K e y > M e a s u r e s \ S u m   o f   P T L   ( d i a s ) < / K e y > < / D i a g r a m O b j e c t K e y > < D i a g r a m O b j e c t K e y > < K e y > M e a s u r e s \ S u m   o f   P T L   ( d i a s ) \ T a g I n f o \ F o r m u l a < / K e y > < / D i a g r a m O b j e c t K e y > < D i a g r a m O b j e c t K e y > < K e y > M e a s u r e s \ S u m   o f   P T L   ( d i a s ) \ T a g I n f o \ V a l u e < / K e y > < / D i a g r a m O b j e c t K e y > < D i a g r a m O b j e c t K e y > < K e y > M e a s u r e s \ A v e r a g e   o f   P T L   ( d i a s ) < / K e y > < / D i a g r a m O b j e c t K e y > < D i a g r a m O b j e c t K e y > < K e y > M e a s u r e s \ A v e r a g e   o f   P T L   ( d i a s ) \ T a g I n f o \ F o r m u l a < / K e y > < / D i a g r a m O b j e c t K e y > < D i a g r a m O b j e c t K e y > < K e y > M e a s u r e s \ A v e r a g e   o f   P T L   ( d i a s ) \ T a g I n f o \ V a l u e < / K e y > < / D i a g r a m O b j e c t K e y > < D i a g r a m O b j e c t K e y > < K e y > M e a s u r e s \ M a x   o f   P T L   ( d i a s ) < / K e y > < / D i a g r a m O b j e c t K e y > < D i a g r a m O b j e c t K e y > < K e y > M e a s u r e s \ M a x   o f   P T L   ( d i a s ) \ T a g I n f o \ F o r m u l a < / K e y > < / D i a g r a m O b j e c t K e y > < D i a g r a m O b j e c t K e y > < K e y > M e a s u r e s \ M a x   o f   P T L   ( d i a s ) \ T a g I n f o \ V a l u e < / K e y > < / D i a g r a m O b j e c t K e y > < D i a g r a m O b j e c t K e y > < K e y > M e a s u r e s \ M i n   o f   P T L   ( d i a s ) < / K e y > < / D i a g r a m O b j e c t K e y > < D i a g r a m O b j e c t K e y > < K e y > M e a s u r e s \ M i n   o f   P T L   ( d i a s ) \ T a g I n f o \ F o r m u l a < / K e y > < / D i a g r a m O b j e c t K e y > < D i a g r a m O b j e c t K e y > < K e y > M e a s u r e s \ M i n   o f   P T L   ( d i a s ) \ T a g I n f o \ V a l u e < / K e y > < / D i a g r a m O b j e c t K e y > < D i a g r a m O b j e c t K e y > < K e y > M e a s u r e s \ S u m   o f   I D   P e d i d o < / K e y > < / D i a g r a m O b j e c t K e y > < D i a g r a m O b j e c t K e y > < K e y > M e a s u r e s \ S u m   o f   I D   P e d i d o \ T a g I n f o \ F o r m u l a < / K e y > < / D i a g r a m O b j e c t K e y > < D i a g r a m O b j e c t K e y > < K e y > M e a s u r e s \ S u m   o f   I D   P e d i d o \ T a g I n f o \ V a l u e < / K e y > < / D i a g r a m O b j e c t K e y > < D i a g r a m O b j e c t K e y > < K e y > M e a s u r e s \ S u m   o f   L o n g i t u d e < / K e y > < / D i a g r a m O b j e c t K e y > < D i a g r a m O b j e c t K e y > < K e y > M e a s u r e s \ S u m   o f   L o n g i t u d e \ T a g I n f o \ F o r m u l a < / K e y > < / D i a g r a m O b j e c t K e y > < D i a g r a m O b j e c t K e y > < K e y > M e a s u r e s \ S u m   o f   L o n g i t u d e \ T a g I n f o \ V a l u e < / K e y > < / D i a g r a m O b j e c t K e y > < D i a g r a m O b j e c t K e y > < K e y > C o l u m n s \ I D   P e d i d o < / K e y > < / D i a g r a m O b j e c t K e y > < D i a g r a m O b j e c t K e y > < K e y > C o l u m n s \ I D   P r o d u t o < / K e y > < / D i a g r a m O b j e c t K e y > < D i a g r a m O b j e c t K e y > < K e y > C o l u m n s \ Q u a n t i d a d e < / K e y > < / D i a g r a m O b j e c t K e y > < D i a g r a m O b j e c t K e y > < K e y > C o l u m n s \ I D   V e � c u l o < / K e y > < / D i a g r a m O b j e c t K e y > < D i a g r a m O b j e c t K e y > < K e y > C o l u m n s \ S t a t u s   d o   p e d i d o < / K e y > < / D i a g r a m O b j e c t K e y > < D i a g r a m O b j e c t K e y > < K e y > C o l u m n s \ D a t a   d a   c o m p r a < / K e y > < / D i a g r a m O b j e c t K e y > < D i a g r a m O b j e c t K e y > < K e y > C o l u m n s \ D a t a   d e   e n t r e g a < / K e y > < / D i a g r a m O b j e c t K e y > < D i a g r a m O b j e c t K e y > < K e y > C o l u m n s \ D a t a   p r e v i s � o < / K e y > < / D i a g r a m O b j e c t K e y > < D i a g r a m O b j e c t K e y > < K e y > C o l u m n s \ L a t i t u d e < / K e y > < / D i a g r a m O b j e c t K e y > < D i a g r a m O b j e c t K e y > < K e y > C o l u m n s \ L o n g i t u d e < / K e y > < / D i a g r a m O b j e c t K e y > < D i a g r a m O b j e c t K e y > < K e y > C o l u m n s \ U F   d a   e n t r e g a < / K e y > < / D i a g r a m O b j e c t K e y > < D i a g r a m O b j e c t K e y > < K e y > C o l u m n s \ S 2 D   ( d i a s ) < / K e y > < / D i a g r a m O b j e c t K e y > < D i a g r a m O b j e c t K e y > < K e y > C o l u m n s \ P T L   ( d i a s ) < / K e y > < / D i a g r a m O b j e c t K e y > < D i a g r a m O b j e c t K e y > < K e y > C o l u m n s \ S L A   ( d i a s ) < / K e y > < / D i a g r a m O b j e c t K e y > < D i a g r a m O b j e c t K e y > < K e y > C o l u m n s \ S t a t u s   E n t r e g a < / K e y > < / D i a g r a m O b j e c t K e y > < D i a g r a m O b j e c t K e y > < K e y > L i n k s \ & l t ; C o l u m n s \ C o u n t   o f   S t a t u s   E n t r e g a & g t ; - & l t ; M e a s u r e s \ S t a t u s   E n t r e g a & g t ; < / K e y > < / D i a g r a m O b j e c t K e y > < D i a g r a m O b j e c t K e y > < K e y > L i n k s \ & l t ; C o l u m n s \ C o u n t   o f   S t a t u s   E n t r e g a & g t ; - & l t ; M e a s u r e s \ S t a t u s   E n t r e g a & g t ; \ C O L U M N < / K e y > < / D i a g r a m O b j e c t K e y > < D i a g r a m O b j e c t K e y > < K e y > L i n k s \ & l t ; C o l u m n s \ C o u n t   o f   S t a t u s   E n t r e g a & g t ; - & l t ; M e a s u r e s \ S t a t u s   E n t r e g a & g t ; \ M E A S U R E < / K e y > < / D i a g r a m O b j e c t K e y > < D i a g r a m O b j e c t K e y > < K e y > L i n k s \ & l t ; C o l u m n s \ S u m   o f   S 2 D   ( d i a s ) & g t ; - & l t ; M e a s u r e s \ S 2 D   ( d i a s ) & g t ; < / K e y > < / D i a g r a m O b j e c t K e y > < D i a g r a m O b j e c t K e y > < K e y > L i n k s \ & l t ; C o l u m n s \ S u m   o f   S 2 D   ( d i a s ) & g t ; - & l t ; M e a s u r e s \ S 2 D   ( d i a s ) & g t ; \ C O L U M N < / K e y > < / D i a g r a m O b j e c t K e y > < D i a g r a m O b j e c t K e y > < K e y > L i n k s \ & l t ; C o l u m n s \ S u m   o f   S 2 D   ( d i a s ) & g t ; - & l t ; M e a s u r e s \ S 2 D   ( d i a s ) & g t ; \ M E A S U R E < / K e y > < / D i a g r a m O b j e c t K e y > < D i a g r a m O b j e c t K e y > < K e y > L i n k s \ & l t ; C o l u m n s \ A v e r a g e   o f   S 2 D   ( d i a s ) & g t ; - & l t ; M e a s u r e s \ S 2 D   ( d i a s ) & g t ; < / K e y > < / D i a g r a m O b j e c t K e y > < D i a g r a m O b j e c t K e y > < K e y > L i n k s \ & l t ; C o l u m n s \ A v e r a g e   o f   S 2 D   ( d i a s ) & g t ; - & l t ; M e a s u r e s \ S 2 D   ( d i a s ) & g t ; \ C O L U M N < / K e y > < / D i a g r a m O b j e c t K e y > < D i a g r a m O b j e c t K e y > < K e y > L i n k s \ & l t ; C o l u m n s \ A v e r a g e   o f   S 2 D   ( d i a s ) & g t ; - & l t ; M e a s u r e s \ S 2 D   ( d i a s ) & g t ; \ M E A S U R E < / K e y > < / D i a g r a m O b j e c t K e y > < D i a g r a m O b j e c t K e y > < K e y > L i n k s \ & l t ; C o l u m n s \ S u m   o f   S L A   ( d i a s ) & g t ; - & l t ; M e a s u r e s \ S L A   ( d i a s ) & g t ; < / K e y > < / D i a g r a m O b j e c t K e y > < D i a g r a m O b j e c t K e y > < K e y > L i n k s \ & l t ; C o l u m n s \ S u m   o f   S L A   ( d i a s ) & g t ; - & l t ; M e a s u r e s \ S L A   ( d i a s ) & g t ; \ C O L U M N < / K e y > < / D i a g r a m O b j e c t K e y > < D i a g r a m O b j e c t K e y > < K e y > L i n k s \ & l t ; C o l u m n s \ S u m   o f   S L A   ( d i a s ) & g t ; - & l t ; M e a s u r e s \ S L A   ( d i a s ) & g t ; \ M E A S U R E < / K e y > < / D i a g r a m O b j e c t K e y > < D i a g r a m O b j e c t K e y > < K e y > L i n k s \ & l t ; C o l u m n s \ A v e r a g e   o f   S L A   ( d i a s ) & g t ; - & l t ; M e a s u r e s \ S L A   ( d i a s ) & g t ; < / K e y > < / D i a g r a m O b j e c t K e y > < D i a g r a m O b j e c t K e y > < K e y > L i n k s \ & l t ; C o l u m n s \ A v e r a g e   o f   S L A   ( d i a s ) & g t ; - & l t ; M e a s u r e s \ S L A   ( d i a s ) & g t ; \ C O L U M N < / K e y > < / D i a g r a m O b j e c t K e y > < D i a g r a m O b j e c t K e y > < K e y > L i n k s \ & l t ; C o l u m n s \ A v e r a g e   o f   S L A   ( d i a s ) & g t ; - & l t ; M e a s u r e s \ S L A   ( d i a s ) & g t ; \ M E A S U R E < / K e y > < / D i a g r a m O b j e c t K e y > < D i a g r a m O b j e c t K e y > < K e y > L i n k s \ & l t ; C o l u m n s \ M a x   o f   S L A   ( d i a s ) & g t ; - & l t ; M e a s u r e s \ S L A   ( d i a s ) & g t ; < / K e y > < / D i a g r a m O b j e c t K e y > < D i a g r a m O b j e c t K e y > < K e y > L i n k s \ & l t ; C o l u m n s \ M a x   o f   S L A   ( d i a s ) & g t ; - & l t ; M e a s u r e s \ S L A   ( d i a s ) & g t ; \ C O L U M N < / K e y > < / D i a g r a m O b j e c t K e y > < D i a g r a m O b j e c t K e y > < K e y > L i n k s \ & l t ; C o l u m n s \ M a x   o f   S L A   ( d i a s ) & g t ; - & l t ; M e a s u r e s \ S L A   ( d i a s ) & g t ; \ M E A S U R E < / K e y > < / D i a g r a m O b j e c t K e y > < D i a g r a m O b j e c t K e y > < K e y > L i n k s \ & l t ; C o l u m n s \ M i n   o f   S L A   ( d i a s ) & g t ; - & l t ; M e a s u r e s \ S L A   ( d i a s ) & g t ; < / K e y > < / D i a g r a m O b j e c t K e y > < D i a g r a m O b j e c t K e y > < K e y > L i n k s \ & l t ; C o l u m n s \ M i n   o f   S L A   ( d i a s ) & g t ; - & l t ; M e a s u r e s \ S L A   ( d i a s ) & g t ; \ C O L U M N < / K e y > < / D i a g r a m O b j e c t K e y > < D i a g r a m O b j e c t K e y > < K e y > L i n k s \ & l t ; C o l u m n s \ M i n   o f   S L A   ( d i a s ) & g t ; - & l t ; M e a s u r e s \ S L A   ( d i a s ) & g t ; \ M E A S U R E < / K e y > < / D i a g r a m O b j e c t K e y > < D i a g r a m O b j e c t K e y > < K e y > L i n k s \ & l t ; C o l u m n s \ M i n   o f   S 2 D   ( d i a s ) & g t ; - & l t ; M e a s u r e s \ S 2 D   ( d i a s ) & g t ; < / K e y > < / D i a g r a m O b j e c t K e y > < D i a g r a m O b j e c t K e y > < K e y > L i n k s \ & l t ; C o l u m n s \ M i n   o f   S 2 D   ( d i a s ) & g t ; - & l t ; M e a s u r e s \ S 2 D   ( d i a s ) & g t ; \ C O L U M N < / K e y > < / D i a g r a m O b j e c t K e y > < D i a g r a m O b j e c t K e y > < K e y > L i n k s \ & l t ; C o l u m n s \ M i n   o f   S 2 D   ( d i a s ) & g t ; - & l t ; M e a s u r e s \ S 2 D   ( d i a s ) & g t ; \ M E A S U R E < / K e y > < / D i a g r a m O b j e c t K e y > < D i a g r a m O b j e c t K e y > < K e y > L i n k s \ & l t ; C o l u m n s \ M a x   o f   S 2 D   ( d i a s ) & g t ; - & l t ; M e a s u r e s \ S 2 D   ( d i a s ) & g t ; < / K e y > < / D i a g r a m O b j e c t K e y > < D i a g r a m O b j e c t K e y > < K e y > L i n k s \ & l t ; C o l u m n s \ M a x   o f   S 2 D   ( d i a s ) & g t ; - & l t ; M e a s u r e s \ S 2 D   ( d i a s ) & g t ; \ C O L U M N < / K e y > < / D i a g r a m O b j e c t K e y > < D i a g r a m O b j e c t K e y > < K e y > L i n k s \ & l t ; C o l u m n s \ M a x   o f   S 2 D   ( d i a s ) & g t ; - & l t ; M e a s u r e s \ S 2 D   ( d i a s ) & g t ; \ M E A S U R E < / K e y > < / D i a g r a m O b j e c t K e y > < D i a g r a m O b j e c t K e y > < K e y > L i n k s \ & l t ; C o l u m n s \ S u m   o f   P T L   ( d i a s ) & g t ; - & l t ; M e a s u r e s \ P T L   ( d i a s ) & g t ; < / K e y > < / D i a g r a m O b j e c t K e y > < D i a g r a m O b j e c t K e y > < K e y > L i n k s \ & l t ; C o l u m n s \ S u m   o f   P T L   ( d i a s ) & g t ; - & l t ; M e a s u r e s \ P T L   ( d i a s ) & g t ; \ C O L U M N < / K e y > < / D i a g r a m O b j e c t K e y > < D i a g r a m O b j e c t K e y > < K e y > L i n k s \ & l t ; C o l u m n s \ S u m   o f   P T L   ( d i a s ) & g t ; - & l t ; M e a s u r e s \ P T L   ( d i a s ) & g t ; \ M E A S U R E < / K e y > < / D i a g r a m O b j e c t K e y > < D i a g r a m O b j e c t K e y > < K e y > L i n k s \ & l t ; C o l u m n s \ A v e r a g e   o f   P T L   ( d i a s ) & g t ; - & l t ; M e a s u r e s \ P T L   ( d i a s ) & g t ; < / K e y > < / D i a g r a m O b j e c t K e y > < D i a g r a m O b j e c t K e y > < K e y > L i n k s \ & l t ; C o l u m n s \ A v e r a g e   o f   P T L   ( d i a s ) & g t ; - & l t ; M e a s u r e s \ P T L   ( d i a s ) & g t ; \ C O L U M N < / K e y > < / D i a g r a m O b j e c t K e y > < D i a g r a m O b j e c t K e y > < K e y > L i n k s \ & l t ; C o l u m n s \ A v e r a g e   o f   P T L   ( d i a s ) & g t ; - & l t ; M e a s u r e s \ P T L   ( d i a s ) & g t ; \ M E A S U R E < / K e y > < / D i a g r a m O b j e c t K e y > < D i a g r a m O b j e c t K e y > < K e y > L i n k s \ & l t ; C o l u m n s \ M a x   o f   P T L   ( d i a s ) & g t ; - & l t ; M e a s u r e s \ P T L   ( d i a s ) & g t ; < / K e y > < / D i a g r a m O b j e c t K e y > < D i a g r a m O b j e c t K e y > < K e y > L i n k s \ & l t ; C o l u m n s \ M a x   o f   P T L   ( d i a s ) & g t ; - & l t ; M e a s u r e s \ P T L   ( d i a s ) & g t ; \ C O L U M N < / K e y > < / D i a g r a m O b j e c t K e y > < D i a g r a m O b j e c t K e y > < K e y > L i n k s \ & l t ; C o l u m n s \ M a x   o f   P T L   ( d i a s ) & g t ; - & l t ; M e a s u r e s \ P T L   ( d i a s ) & g t ; \ M E A S U R E < / K e y > < / D i a g r a m O b j e c t K e y > < D i a g r a m O b j e c t K e y > < K e y > L i n k s \ & l t ; C o l u m n s \ M i n   o f   P T L   ( d i a s ) & g t ; - & l t ; M e a s u r e s \ P T L   ( d i a s ) & g t ; < / K e y > < / D i a g r a m O b j e c t K e y > < D i a g r a m O b j e c t K e y > < K e y > L i n k s \ & l t ; C o l u m n s \ M i n   o f   P T L   ( d i a s ) & g t ; - & l t ; M e a s u r e s \ P T L   ( d i a s ) & g t ; \ C O L U M N < / K e y > < / D i a g r a m O b j e c t K e y > < D i a g r a m O b j e c t K e y > < K e y > L i n k s \ & l t ; C o l u m n s \ M i n   o f   P T L   ( d i a s ) & g t ; - & l t ; M e a s u r e s \ P T L   ( d i a s ) & g t ; \ M E A S U R E < / K e y > < / D i a g r a m O b j e c t K e y > < D i a g r a m O b j e c t K e y > < K e y > L i n k s \ & l t ; C o l u m n s \ S u m   o f   I D   P e d i d o & g t ; - & l t ; M e a s u r e s \ I D   P e d i d o & g t ; < / K e y > < / D i a g r a m O b j e c t K e y > < D i a g r a m O b j e c t K e y > < K e y > L i n k s \ & l t ; C o l u m n s \ S u m   o f   I D   P e d i d o & g t ; - & l t ; M e a s u r e s \ I D   P e d i d o & g t ; \ C O L U M N < / K e y > < / D i a g r a m O b j e c t K e y > < D i a g r a m O b j e c t K e y > < K e y > L i n k s \ & l t ; C o l u m n s \ S u m   o f   I D   P e d i d o & g t ; - & l t ; M e a s u r e s \ I D   P e d i d o & g t ; \ M E A S U R E < / K e y > < / D i a g r a m O b j e c t K e y > < D i a g r a m O b j e c t K e y > < K e y > L i n k s \ & l t ; C o l u m n s \ S u m   o f   L o n g i t u d e & g t ; - & l t ; M e a s u r e s \ L o n g i t u d e & g t ; < / K e y > < / D i a g r a m O b j e c t K e y > < D i a g r a m O b j e c t K e y > < K e y > L i n k s \ & l t ; C o l u m n s \ S u m   o f   L o n g i t u d e & g t ; - & l t ; M e a s u r e s \ L o n g i t u d e & g t ; \ C O L U M N < / K e y > < / D i a g r a m O b j e c t K e y > < D i a g r a m O b j e c t K e y > < K e y > L i n k s \ & l t ; C o l u m n s \ S u m   o f   L o n g i t u d e & g t ; - & l t ; M e a s u r e s \ L o n g i t u d e & g t ; \ M E A S U R E 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 M e a s u r e s \ S 2 D   -   Q 1 < / K e y > < / a : K e y > < a : V a l u e   i : t y p e = " M e a s u r e G r i d N o d e V i e w S t a t e " > < C o l u m n > 1 1 < / C o l u m n > < L a y e d O u t > t r u e < / L a y e d O u t > < / a : V a l u e > < / a : K e y V a l u e O f D i a g r a m O b j e c t K e y a n y T y p e z b w N T n L X > < a : K e y V a l u e O f D i a g r a m O b j e c t K e y a n y T y p e z b w N T n L X > < a : K e y > < K e y > M e a s u r e s \ S 2 D   -   Q 1 \ T a g I n f o \ F o r m u l a < / K e y > < / a : K e y > < a : V a l u e   i : t y p e = " M e a s u r e G r i d V i e w S t a t e I D i a g r a m T a g A d d i t i o n a l I n f o " / > < / a : K e y V a l u e O f D i a g r a m O b j e c t K e y a n y T y p e z b w N T n L X > < a : K e y V a l u e O f D i a g r a m O b j e c t K e y a n y T y p e z b w N T n L X > < a : K e y > < K e y > M e a s u r e s \ S 2 D   -   Q 1 \ T a g I n f o \ V a l u e < / K e y > < / a : K e y > < a : V a l u e   i : t y p e = " M e a s u r e G r i d V i e w S t a t e I D i a g r a m T a g A d d i t i o n a l I n f o " / > < / a : K e y V a l u e O f D i a g r a m O b j e c t K e y a n y T y p e z b w N T n L X > < a : K e y V a l u e O f D i a g r a m O b j e c t K e y a n y T y p e z b w N T n L X > < a : K e y > < K e y > M e a s u r e s \ S 2 D   -   M e d i a n a < / K e y > < / a : K e y > < a : V a l u e   i : t y p e = " M e a s u r e G r i d N o d e V i e w S t a t e " > < C o l u m n > 1 1 < / C o l u m n > < L a y e d O u t > t r u e < / L a y e d O u t > < R o w > 1 < / R o w > < / a : V a l u e > < / a : K e y V a l u e O f D i a g r a m O b j e c t K e y a n y T y p e z b w N T n L X > < a : K e y V a l u e O f D i a g r a m O b j e c t K e y a n y T y p e z b w N T n L X > < a : K e y > < K e y > M e a s u r e s \ S 2 D   -   M e d i a n a \ T a g I n f o \ F o r m u l a < / K e y > < / a : K e y > < a : V a l u e   i : t y p e = " M e a s u r e G r i d V i e w S t a t e I D i a g r a m T a g A d d i t i o n a l I n f o " / > < / a : K e y V a l u e O f D i a g r a m O b j e c t K e y a n y T y p e z b w N T n L X > < a : K e y V a l u e O f D i a g r a m O b j e c t K e y a n y T y p e z b w N T n L X > < a : K e y > < K e y > M e a s u r e s \ S 2 D   -   M e d i a n a \ T a g I n f o \ V a l u e < / K e y > < / a : K e y > < a : V a l u e   i : t y p e = " M e a s u r e G r i d V i e w S t a t e I D i a g r a m T a g A d d i t i o n a l I n f o " / > < / a : K e y V a l u e O f D i a g r a m O b j e c t K e y a n y T y p e z b w N T n L X > < a : K e y V a l u e O f D i a g r a m O b j e c t K e y a n y T y p e z b w N T n L X > < a : K e y > < K e y > M e a s u r e s \ S 2 D   -   Q 3 < / K e y > < / a : K e y > < a : V a l u e   i : t y p e = " M e a s u r e G r i d N o d e V i e w S t a t e " > < C o l u m n > 1 1 < / C o l u m n > < L a y e d O u t > t r u e < / L a y e d O u t > < R o w > 2 < / R o w > < / a : V a l u e > < / a : K e y V a l u e O f D i a g r a m O b j e c t K e y a n y T y p e z b w N T n L X > < a : K e y V a l u e O f D i a g r a m O b j e c t K e y a n y T y p e z b w N T n L X > < a : K e y > < K e y > M e a s u r e s \ S 2 D   -   Q 3 \ T a g I n f o \ F o r m u l a < / K e y > < / a : K e y > < a : V a l u e   i : t y p e = " M e a s u r e G r i d V i e w S t a t e I D i a g r a m T a g A d d i t i o n a l I n f o " / > < / a : K e y V a l u e O f D i a g r a m O b j e c t K e y a n y T y p e z b w N T n L X > < a : K e y V a l u e O f D i a g r a m O b j e c t K e y a n y T y p e z b w N T n L X > < a : K e y > < K e y > M e a s u r e s \ S 2 D   -   Q 3 \ T a g I n f o \ V a l u e < / K e y > < / a : K e y > < a : V a l u e   i : t y p e = " M e a s u r e G r i d V i e w S t a t e I D i a g r a m T a g A d d i t i o n a l I n f o " / > < / a : K e y V a l u e O f D i a g r a m O b j e c t K e y a n y T y p e z b w N T n L X > < a : K e y V a l u e O f D i a g r a m O b j e c t K e y a n y T y p e z b w N T n L X > < a : K e y > < K e y > M e a s u r e s \ S 2 D   -   I Q < / K e y > < / a : K e y > < a : V a l u e   i : t y p e = " M e a s u r e G r i d N o d e V i e w S t a t e " > < C o l u m n > 1 1 < / C o l u m n > < L a y e d O u t > t r u e < / L a y e d O u t > < R o w > 3 < / R o w > < / a : V a l u e > < / a : K e y V a l u e O f D i a g r a m O b j e c t K e y a n y T y p e z b w N T n L X > < a : K e y V a l u e O f D i a g r a m O b j e c t K e y a n y T y p e z b w N T n L X > < a : K e y > < K e y > M e a s u r e s \ S 2 D   -   I Q \ T a g I n f o \ F o r m u l a < / K e y > < / a : K e y > < a : V a l u e   i : t y p e = " M e a s u r e G r i d V i e w S t a t e I D i a g r a m T a g A d d i t i o n a l I n f o " / > < / a : K e y V a l u e O f D i a g r a m O b j e c t K e y a n y T y p e z b w N T n L X > < a : K e y V a l u e O f D i a g r a m O b j e c t K e y a n y T y p e z b w N T n L X > < a : K e y > < K e y > M e a s u r e s \ S 2 D   -   I Q \ T a g I n f o \ V a l u e < / K e y > < / a : K e y > < a : V a l u e   i : t y p e = " M e a s u r e G r i d V i e w S t a t e I D i a g r a m T a g A d d i t i o n a l I n f o " / > < / a : K e y V a l u e O f D i a g r a m O b j e c t K e y a n y T y p e z b w N T n L X > < a : K e y V a l u e O f D i a g r a m O b j e c t K e y a n y T y p e z b w N T n L X > < a : K e y > < K e y > M e a s u r e s \ S 2 D   -   M a x   B o x p l o t < / K e y > < / a : K e y > < a : V a l u e   i : t y p e = " M e a s u r e G r i d N o d e V i e w S t a t e " > < C o l u m n > 1 1 < / C o l u m n > < L a y e d O u t > t r u e < / L a y e d O u t > < R o w > 4 < / R o w > < / a : V a l u e > < / a : K e y V a l u e O f D i a g r a m O b j e c t K e y a n y T y p e z b w N T n L X > < a : K e y V a l u e O f D i a g r a m O b j e c t K e y a n y T y p e z b w N T n L X > < a : K e y > < K e y > M e a s u r e s \ S 2 D   -   M a x   B o x p l o t \ T a g I n f o \ F o r m u l a < / K e y > < / a : K e y > < a : V a l u e   i : t y p e = " M e a s u r e G r i d V i e w S t a t e I D i a g r a m T a g A d d i t i o n a l I n f o " / > < / a : K e y V a l u e O f D i a g r a m O b j e c t K e y a n y T y p e z b w N T n L X > < a : K e y V a l u e O f D i a g r a m O b j e c t K e y a n y T y p e z b w N T n L X > < a : K e y > < K e y > M e a s u r e s \ S 2 D   -   M a x   B o x p l o t \ T a g I n f o \ V a l u e < / K e y > < / a : K e y > < a : V a l u e   i : t y p e = " M e a s u r e G r i d V i e w S t a t e I D i a g r a m T a g A d d i t i o n a l I n f o " / > < / a : K e y V a l u e O f D i a g r a m O b j e c t K e y a n y T y p e z b w N T n L X > < a : K e y V a l u e O f D i a g r a m O b j e c t K e y a n y T y p e z b w N T n L X > < a : K e y > < K e y > M e a s u r e s \ S 2 D   -   M i n   B o x p l o t < / K e y > < / a : K e y > < a : V a l u e   i : t y p e = " M e a s u r e G r i d N o d e V i e w S t a t e " > < C o l u m n > 1 1 < / C o l u m n > < L a y e d O u t > t r u e < / L a y e d O u t > < R o w > 5 < / R o w > < / a : V a l u e > < / a : K e y V a l u e O f D i a g r a m O b j e c t K e y a n y T y p e z b w N T n L X > < a : K e y V a l u e O f D i a g r a m O b j e c t K e y a n y T y p e z b w N T n L X > < a : K e y > < K e y > M e a s u r e s \ S 2 D   -   M i n   B o x p l o t \ T a g I n f o \ F o r m u l a < / K e y > < / a : K e y > < a : V a l u e   i : t y p e = " M e a s u r e G r i d V i e w S t a t e I D i a g r a m T a g A d d i t i o n a l I n f o " / > < / a : K e y V a l u e O f D i a g r a m O b j e c t K e y a n y T y p e z b w N T n L X > < a : K e y V a l u e O f D i a g r a m O b j e c t K e y a n y T y p e z b w N T n L X > < a : K e y > < K e y > M e a s u r e s \ S 2 D   -   M i n   B o x p l o t \ T a g I n f o \ V a l u e < / K e y > < / a : K e y > < a : V a l u e   i : t y p e = " M e a s u r e G r i d V i e w S t a t e I D i a g r a m T a g A d d i t i o n a l I n f o " / > < / a : K e y V a l u e O f D i a g r a m O b j e c t K e y a n y T y p e z b w N T n L X > < a : K e y V a l u e O f D i a g r a m O b j e c t K e y a n y T y p e z b w N T n L X > < a : K e y > < K e y > M e a s u r e s \ S 2 D   -   M a x   O u t l i e r s < / K e y > < / a : K e y > < a : V a l u e   i : t y p e = " M e a s u r e G r i d N o d e V i e w S t a t e " > < C o l u m n > 1 1 < / C o l u m n > < L a y e d O u t > t r u e < / L a y e d O u t > < R o w > 6 < / R o w > < / a : V a l u e > < / a : K e y V a l u e O f D i a g r a m O b j e c t K e y a n y T y p e z b w N T n L X > < a : K e y V a l u e O f D i a g r a m O b j e c t K e y a n y T y p e z b w N T n L X > < a : K e y > < K e y > M e a s u r e s \ S 2 D   -   M a x   O u t l i e r s \ T a g I n f o \ F o r m u l a < / K e y > < / a : K e y > < a : V a l u e   i : t y p e = " M e a s u r e G r i d V i e w S t a t e I D i a g r a m T a g A d d i t i o n a l I n f o " / > < / a : K e y V a l u e O f D i a g r a m O b j e c t K e y a n y T y p e z b w N T n L X > < a : K e y V a l u e O f D i a g r a m O b j e c t K e y a n y T y p e z b w N T n L X > < a : K e y > < K e y > M e a s u r e s \ S 2 D   -   M a x   O u t l i e r s \ T a g I n f o \ V a l u e < / K e y > < / a : K e y > < a : V a l u e   i : t y p e = " M e a s u r e G r i d V i e w S t a t e I D i a g r a m T a g A d d i t i o n a l I n f o " / > < / a : K e y V a l u e O f D i a g r a m O b j e c t K e y a n y T y p e z b w N T n L X > < a : K e y V a l u e O f D i a g r a m O b j e c t K e y a n y T y p e z b w N T n L X > < a : K e y > < K e y > M e a s u r e s \ S 2 D   -   M i n   O u t l i e r s < / K e y > < / a : K e y > < a : V a l u e   i : t y p e = " M e a s u r e G r i d N o d e V i e w S t a t e " > < C o l u m n > 1 1 < / C o l u m n > < L a y e d O u t > t r u e < / L a y e d O u t > < R o w > 7 < / R o w > < / a : V a l u e > < / a : K e y V a l u e O f D i a g r a m O b j e c t K e y a n y T y p e z b w N T n L X > < a : K e y V a l u e O f D i a g r a m O b j e c t K e y a n y T y p e z b w N T n L X > < a : K e y > < K e y > M e a s u r e s \ S 2 D   -   M i n   O u t l i e r s \ T a g I n f o \ F o r m u l a < / K e y > < / a : K e y > < a : V a l u e   i : t y p e = " M e a s u r e G r i d V i e w S t a t e I D i a g r a m T a g A d d i t i o n a l I n f o " / > < / a : K e y V a l u e O f D i a g r a m O b j e c t K e y a n y T y p e z b w N T n L X > < a : K e y V a l u e O f D i a g r a m O b j e c t K e y a n y T y p e z b w N T n L X > < a : K e y > < K e y > M e a s u r e s \ S 2 D   -   M i n   O u t l i e r s \ T a g I n f o \ V a l u e < / K e y > < / a : K e y > < a : V a l u e   i : t y p e = " M e a s u r e G r i d V i e w S t a t e I D i a g r a m T a g A d d i t i o n a l I n f o " / > < / a : K e y V a l u e O f D i a g r a m O b j e c t K e y a n y T y p e z b w N T n L X > < a : K e y V a l u e O f D i a g r a m O b j e c t K e y a n y T y p e z b w N T n L X > < a : K e y > < K e y > M e a s u r e s \ P T L   -   Q 1 < / K e y > < / a : K e y > < a : V a l u e   i : t y p e = " M e a s u r e G r i d N o d e V i e w S t a t e " > < C o l u m n > 1 2 < / C o l u m n > < L a y e d O u t > t r u e < / L a y e d O u t > < / a : V a l u e > < / a : K e y V a l u e O f D i a g r a m O b j e c t K e y a n y T y p e z b w N T n L X > < a : K e y V a l u e O f D i a g r a m O b j e c t K e y a n y T y p e z b w N T n L X > < a : K e y > < K e y > M e a s u r e s \ P T L   -   Q 1 \ T a g I n f o \ F o r m u l a < / K e y > < / a : K e y > < a : V a l u e   i : t y p e = " M e a s u r e G r i d V i e w S t a t e I D i a g r a m T a g A d d i t i o n a l I n f o " / > < / a : K e y V a l u e O f D i a g r a m O b j e c t K e y a n y T y p e z b w N T n L X > < a : K e y V a l u e O f D i a g r a m O b j e c t K e y a n y T y p e z b w N T n L X > < a : K e y > < K e y > M e a s u r e s \ P T L   -   Q 1 \ T a g I n f o \ V a l u e < / K e y > < / a : K e y > < a : V a l u e   i : t y p e = " M e a s u r e G r i d V i e w S t a t e I D i a g r a m T a g A d d i t i o n a l I n f o " / > < / a : K e y V a l u e O f D i a g r a m O b j e c t K e y a n y T y p e z b w N T n L X > < a : K e y V a l u e O f D i a g r a m O b j e c t K e y a n y T y p e z b w N T n L X > < a : K e y > < K e y > M e a s u r e s \ P T L   -   M e d i a n a < / K e y > < / a : K e y > < a : V a l u e   i : t y p e = " M e a s u r e G r i d N o d e V i e w S t a t e " > < C o l u m n > 1 2 < / C o l u m n > < L a y e d O u t > t r u e < / L a y e d O u t > < R o w > 1 < / R o w > < / a : V a l u e > < / a : K e y V a l u e O f D i a g r a m O b j e c t K e y a n y T y p e z b w N T n L X > < a : K e y V a l u e O f D i a g r a m O b j e c t K e y a n y T y p e z b w N T n L X > < a : K e y > < K e y > M e a s u r e s \ P T L   -   M e d i a n a \ T a g I n f o \ F o r m u l a < / K e y > < / a : K e y > < a : V a l u e   i : t y p e = " M e a s u r e G r i d V i e w S t a t e I D i a g r a m T a g A d d i t i o n a l I n f o " / > < / a : K e y V a l u e O f D i a g r a m O b j e c t K e y a n y T y p e z b w N T n L X > < a : K e y V a l u e O f D i a g r a m O b j e c t K e y a n y T y p e z b w N T n L X > < a : K e y > < K e y > M e a s u r e s \ P T L   -   M e d i a n a \ T a g I n f o \ V a l u e < / K e y > < / a : K e y > < a : V a l u e   i : t y p e = " M e a s u r e G r i d V i e w S t a t e I D i a g r a m T a g A d d i t i o n a l I n f o " / > < / a : K e y V a l u e O f D i a g r a m O b j e c t K e y a n y T y p e z b w N T n L X > < a : K e y V a l u e O f D i a g r a m O b j e c t K e y a n y T y p e z b w N T n L X > < a : K e y > < K e y > M e a s u r e s \ P T L   -   Q 3 < / K e y > < / a : K e y > < a : V a l u e   i : t y p e = " M e a s u r e G r i d N o d e V i e w S t a t e " > < C o l u m n > 1 2 < / C o l u m n > < L a y e d O u t > t r u e < / L a y e d O u t > < R o w > 2 < / R o w > < / a : V a l u e > < / a : K e y V a l u e O f D i a g r a m O b j e c t K e y a n y T y p e z b w N T n L X > < a : K e y V a l u e O f D i a g r a m O b j e c t K e y a n y T y p e z b w N T n L X > < a : K e y > < K e y > M e a s u r e s \ P T L   -   Q 3 \ T a g I n f o \ F o r m u l a < / K e y > < / a : K e y > < a : V a l u e   i : t y p e = " M e a s u r e G r i d V i e w S t a t e I D i a g r a m T a g A d d i t i o n a l I n f o " / > < / a : K e y V a l u e O f D i a g r a m O b j e c t K e y a n y T y p e z b w N T n L X > < a : K e y V a l u e O f D i a g r a m O b j e c t K e y a n y T y p e z b w N T n L X > < a : K e y > < K e y > M e a s u r e s \ P T L   -   Q 3 \ T a g I n f o \ V a l u e < / K e y > < / a : K e y > < a : V a l u e   i : t y p e = " M e a s u r e G r i d V i e w S t a t e I D i a g r a m T a g A d d i t i o n a l I n f o " / > < / a : K e y V a l u e O f D i a g r a m O b j e c t K e y a n y T y p e z b w N T n L X > < a : K e y V a l u e O f D i a g r a m O b j e c t K e y a n y T y p e z b w N T n L X > < a : K e y > < K e y > M e a s u r e s \ P T L   -   I Q < / K e y > < / a : K e y > < a : V a l u e   i : t y p e = " M e a s u r e G r i d N o d e V i e w S t a t e " > < C o l u m n > 1 2 < / C o l u m n > < L a y e d O u t > t r u e < / L a y e d O u t > < R o w > 3 < / R o w > < / a : V a l u e > < / a : K e y V a l u e O f D i a g r a m O b j e c t K e y a n y T y p e z b w N T n L X > < a : K e y V a l u e O f D i a g r a m O b j e c t K e y a n y T y p e z b w N T n L X > < a : K e y > < K e y > M e a s u r e s \ P T L   -   I Q \ T a g I n f o \ F o r m u l a < / K e y > < / a : K e y > < a : V a l u e   i : t y p e = " M e a s u r e G r i d V i e w S t a t e I D i a g r a m T a g A d d i t i o n a l I n f o " / > < / a : K e y V a l u e O f D i a g r a m O b j e c t K e y a n y T y p e z b w N T n L X > < a : K e y V a l u e O f D i a g r a m O b j e c t K e y a n y T y p e z b w N T n L X > < a : K e y > < K e y > M e a s u r e s \ P T L   -   I Q \ T a g I n f o \ V a l u e < / K e y > < / a : K e y > < a : V a l u e   i : t y p e = " M e a s u r e G r i d V i e w S t a t e I D i a g r a m T a g A d d i t i o n a l I n f o " / > < / a : K e y V a l u e O f D i a g r a m O b j e c t K e y a n y T y p e z b w N T n L X > < a : K e y V a l u e O f D i a g r a m O b j e c t K e y a n y T y p e z b w N T n L X > < a : K e y > < K e y > M e a s u r e s \ P T L   -   M a x   B o x p l o t < / K e y > < / a : K e y > < a : V a l u e   i : t y p e = " M e a s u r e G r i d N o d e V i e w S t a t e " > < C o l u m n > 1 2 < / C o l u m n > < L a y e d O u t > t r u e < / L a y e d O u t > < R o w > 4 < / R o w > < / a : V a l u e > < / a : K e y V a l u e O f D i a g r a m O b j e c t K e y a n y T y p e z b w N T n L X > < a : K e y V a l u e O f D i a g r a m O b j e c t K e y a n y T y p e z b w N T n L X > < a : K e y > < K e y > M e a s u r e s \ P T L   -   M a x   B o x p l o t \ T a g I n f o \ F o r m u l a < / K e y > < / a : K e y > < a : V a l u e   i : t y p e = " M e a s u r e G r i d V i e w S t a t e I D i a g r a m T a g A d d i t i o n a l I n f o " / > < / a : K e y V a l u e O f D i a g r a m O b j e c t K e y a n y T y p e z b w N T n L X > < a : K e y V a l u e O f D i a g r a m O b j e c t K e y a n y T y p e z b w N T n L X > < a : K e y > < K e y > M e a s u r e s \ P T L   -   M a x   B o x p l o t \ T a g I n f o \ V a l u e < / K e y > < / a : K e y > < a : V a l u e   i : t y p e = " M e a s u r e G r i d V i e w S t a t e I D i a g r a m T a g A d d i t i o n a l I n f o " / > < / a : K e y V a l u e O f D i a g r a m O b j e c t K e y a n y T y p e z b w N T n L X > < a : K e y V a l u e O f D i a g r a m O b j e c t K e y a n y T y p e z b w N T n L X > < a : K e y > < K e y > M e a s u r e s \ P T L   -   M i n   B o x p l o t < / K e y > < / a : K e y > < a : V a l u e   i : t y p e = " M e a s u r e G r i d N o d e V i e w S t a t e " > < C o l u m n > 1 2 < / C o l u m n > < L a y e d O u t > t r u e < / L a y e d O u t > < R o w > 5 < / R o w > < / a : V a l u e > < / a : K e y V a l u e O f D i a g r a m O b j e c t K e y a n y T y p e z b w N T n L X > < a : K e y V a l u e O f D i a g r a m O b j e c t K e y a n y T y p e z b w N T n L X > < a : K e y > < K e y > M e a s u r e s \ P T L   -   M i n   B o x p l o t \ T a g I n f o \ F o r m u l a < / K e y > < / a : K e y > < a : V a l u e   i : t y p e = " M e a s u r e G r i d V i e w S t a t e I D i a g r a m T a g A d d i t i o n a l I n f o " / > < / a : K e y V a l u e O f D i a g r a m O b j e c t K e y a n y T y p e z b w N T n L X > < a : K e y V a l u e O f D i a g r a m O b j e c t K e y a n y T y p e z b w N T n L X > < a : K e y > < K e y > M e a s u r e s \ P T L   -   M i n   B o x p l o t \ T a g I n f o \ V a l u e < / K e y > < / a : K e y > < a : V a l u e   i : t y p e = " M e a s u r e G r i d V i e w S t a t e I D i a g r a m T a g A d d i t i o n a l I n f o " / > < / a : K e y V a l u e O f D i a g r a m O b j e c t K e y a n y T y p e z b w N T n L X > < a : K e y V a l u e O f D i a g r a m O b j e c t K e y a n y T y p e z b w N T n L X > < a : K e y > < K e y > M e a s u r e s \ P T L   -   M a x   O u t l i e r s < / K e y > < / a : K e y > < a : V a l u e   i : t y p e = " M e a s u r e G r i d N o d e V i e w S t a t e " > < C o l u m n > 1 2 < / C o l u m n > < L a y e d O u t > t r u e < / L a y e d O u t > < R o w > 6 < / R o w > < / a : V a l u e > < / a : K e y V a l u e O f D i a g r a m O b j e c t K e y a n y T y p e z b w N T n L X > < a : K e y V a l u e O f D i a g r a m O b j e c t K e y a n y T y p e z b w N T n L X > < a : K e y > < K e y > M e a s u r e s \ P T L   -   M a x   O u t l i e r s \ T a g I n f o \ F o r m u l a < / K e y > < / a : K e y > < a : V a l u e   i : t y p e = " M e a s u r e G r i d V i e w S t a t e I D i a g r a m T a g A d d i t i o n a l I n f o " / > < / a : K e y V a l u e O f D i a g r a m O b j e c t K e y a n y T y p e z b w N T n L X > < a : K e y V a l u e O f D i a g r a m O b j e c t K e y a n y T y p e z b w N T n L X > < a : K e y > < K e y > M e a s u r e s \ P T L   -   M a x   O u t l i e r s \ T a g I n f o \ V a l u e < / K e y > < / a : K e y > < a : V a l u e   i : t y p e = " M e a s u r e G r i d V i e w S t a t e I D i a g r a m T a g A d d i t i o n a l I n f o " / > < / a : K e y V a l u e O f D i a g r a m O b j e c t K e y a n y T y p e z b w N T n L X > < a : K e y V a l u e O f D i a g r a m O b j e c t K e y a n y T y p e z b w N T n L X > < a : K e y > < K e y > M e a s u r e s \ P T L   -   M i n   O u t l i e r s < / K e y > < / a : K e y > < a : V a l u e   i : t y p e = " M e a s u r e G r i d N o d e V i e w S t a t e " > < C o l u m n > 1 2 < / C o l u m n > < L a y e d O u t > t r u e < / L a y e d O u t > < R o w > 7 < / R o w > < / a : V a l u e > < / a : K e y V a l u e O f D i a g r a m O b j e c t K e y a n y T y p e z b w N T n L X > < a : K e y V a l u e O f D i a g r a m O b j e c t K e y a n y T y p e z b w N T n L X > < a : K e y > < K e y > M e a s u r e s \ P T L   -   M i n   O u t l i e r s \ T a g I n f o \ F o r m u l a < / K e y > < / a : K e y > < a : V a l u e   i : t y p e = " M e a s u r e G r i d V i e w S t a t e I D i a g r a m T a g A d d i t i o n a l I n f o " / > < / a : K e y V a l u e O f D i a g r a m O b j e c t K e y a n y T y p e z b w N T n L X > < a : K e y V a l u e O f D i a g r a m O b j e c t K e y a n y T y p e z b w N T n L X > < a : K e y > < K e y > M e a s u r e s \ P T L   -   M i n   O u t l i e r s \ T a g I n f o \ V a l u e < / K e y > < / a : K e y > < a : V a l u e   i : t y p e = " M e a s u r e G r i d V i e w S t a t e I D i a g r a m T a g A d d i t i o n a l I n f o " / > < / a : K e y V a l u e O f D i a g r a m O b j e c t K e y a n y T y p e z b w N T n L X > < a : K e y V a l u e O f D i a g r a m O b j e c t K e y a n y T y p e z b w N T n L X > < a : K e y > < K e y > M e a s u r e s \ S L A   -   Q 1 < / K e y > < / a : K e y > < a : V a l u e   i : t y p e = " M e a s u r e G r i d N o d e V i e w S t a t e " > < C o l u m n > 1 3 < / C o l u m n > < L a y e d O u t > t r u e < / L a y e d O u t > < / a : V a l u e > < / a : K e y V a l u e O f D i a g r a m O b j e c t K e y a n y T y p e z b w N T n L X > < a : K e y V a l u e O f D i a g r a m O b j e c t K e y a n y T y p e z b w N T n L X > < a : K e y > < K e y > M e a s u r e s \ S L A   -   Q 1 \ T a g I n f o \ F o r m u l a < / K e y > < / a : K e y > < a : V a l u e   i : t y p e = " M e a s u r e G r i d V i e w S t a t e I D i a g r a m T a g A d d i t i o n a l I n f o " / > < / a : K e y V a l u e O f D i a g r a m O b j e c t K e y a n y T y p e z b w N T n L X > < a : K e y V a l u e O f D i a g r a m O b j e c t K e y a n y T y p e z b w N T n L X > < a : K e y > < K e y > M e a s u r e s \ S L A   -   Q 1 \ T a g I n f o \ V a l u e < / K e y > < / a : K e y > < a : V a l u e   i : t y p e = " M e a s u r e G r i d V i e w S t a t e I D i a g r a m T a g A d d i t i o n a l I n f o " / > < / a : K e y V a l u e O f D i a g r a m O b j e c t K e y a n y T y p e z b w N T n L X > < a : K e y V a l u e O f D i a g r a m O b j e c t K e y a n y T y p e z b w N T n L X > < a : K e y > < K e y > M e a s u r e s \ S L A   -   M e d i a n a < / K e y > < / a : K e y > < a : V a l u e   i : t y p e = " M e a s u r e G r i d N o d e V i e w S t a t e " > < C o l u m n > 1 3 < / C o l u m n > < L a y e d O u t > t r u e < / L a y e d O u t > < R o w > 1 < / R o w > < / a : V a l u e > < / a : K e y V a l u e O f D i a g r a m O b j e c t K e y a n y T y p e z b w N T n L X > < a : K e y V a l u e O f D i a g r a m O b j e c t K e y a n y T y p e z b w N T n L X > < a : K e y > < K e y > M e a s u r e s \ S L A   -   M e d i a n a \ T a g I n f o \ F o r m u l a < / K e y > < / a : K e y > < a : V a l u e   i : t y p e = " M e a s u r e G r i d V i e w S t a t e I D i a g r a m T a g A d d i t i o n a l I n f o " / > < / a : K e y V a l u e O f D i a g r a m O b j e c t K e y a n y T y p e z b w N T n L X > < a : K e y V a l u e O f D i a g r a m O b j e c t K e y a n y T y p e z b w N T n L X > < a : K e y > < K e y > M e a s u r e s \ S L A   -   M e d i a n a \ T a g I n f o \ V a l u e < / K e y > < / a : K e y > < a : V a l u e   i : t y p e = " M e a s u r e G r i d V i e w S t a t e I D i a g r a m T a g A d d i t i o n a l I n f o " / > < / a : K e y V a l u e O f D i a g r a m O b j e c t K e y a n y T y p e z b w N T n L X > < a : K e y V a l u e O f D i a g r a m O b j e c t K e y a n y T y p e z b w N T n L X > < a : K e y > < K e y > M e a s u r e s \ S L A   -   Q 3 < / K e y > < / a : K e y > < a : V a l u e   i : t y p e = " M e a s u r e G r i d N o d e V i e w S t a t e " > < C o l u m n > 1 3 < / C o l u m n > < L a y e d O u t > t r u e < / L a y e d O u t > < R o w > 2 < / R o w > < / a : V a l u e > < / a : K e y V a l u e O f D i a g r a m O b j e c t K e y a n y T y p e z b w N T n L X > < a : K e y V a l u e O f D i a g r a m O b j e c t K e y a n y T y p e z b w N T n L X > < a : K e y > < K e y > M e a s u r e s \ S L A   -   Q 3 \ T a g I n f o \ F o r m u l a < / K e y > < / a : K e y > < a : V a l u e   i : t y p e = " M e a s u r e G r i d V i e w S t a t e I D i a g r a m T a g A d d i t i o n a l I n f o " / > < / a : K e y V a l u e O f D i a g r a m O b j e c t K e y a n y T y p e z b w N T n L X > < a : K e y V a l u e O f D i a g r a m O b j e c t K e y a n y T y p e z b w N T n L X > < a : K e y > < K e y > M e a s u r e s \ S L A   -   Q 3 \ T a g I n f o \ V a l u e < / K e y > < / a : K e y > < a : V a l u e   i : t y p e = " M e a s u r e G r i d V i e w S t a t e I D i a g r a m T a g A d d i t i o n a l I n f o " / > < / a : K e y V a l u e O f D i a g r a m O b j e c t K e y a n y T y p e z b w N T n L X > < a : K e y V a l u e O f D i a g r a m O b j e c t K e y a n y T y p e z b w N T n L X > < a : K e y > < K e y > M e a s u r e s \ S L A   -   I Q < / K e y > < / a : K e y > < a : V a l u e   i : t y p e = " M e a s u r e G r i d N o d e V i e w S t a t e " > < C o l u m n > 1 3 < / C o l u m n > < L a y e d O u t > t r u e < / L a y e d O u t > < R o w > 3 < / R o w > < / a : V a l u e > < / a : K e y V a l u e O f D i a g r a m O b j e c t K e y a n y T y p e z b w N T n L X > < a : K e y V a l u e O f D i a g r a m O b j e c t K e y a n y T y p e z b w N T n L X > < a : K e y > < K e y > M e a s u r e s \ S L A   -   I Q \ T a g I n f o \ F o r m u l a < / K e y > < / a : K e y > < a : V a l u e   i : t y p e = " M e a s u r e G r i d V i e w S t a t e I D i a g r a m T a g A d d i t i o n a l I n f o " / > < / a : K e y V a l u e O f D i a g r a m O b j e c t K e y a n y T y p e z b w N T n L X > < a : K e y V a l u e O f D i a g r a m O b j e c t K e y a n y T y p e z b w N T n L X > < a : K e y > < K e y > M e a s u r e s \ S L A   -   I Q \ T a g I n f o \ V a l u e < / K e y > < / a : K e y > < a : V a l u e   i : t y p e = " M e a s u r e G r i d V i e w S t a t e I D i a g r a m T a g A d d i t i o n a l I n f o " / > < / a : K e y V a l u e O f D i a g r a m O b j e c t K e y a n y T y p e z b w N T n L X > < a : K e y V a l u e O f D i a g r a m O b j e c t K e y a n y T y p e z b w N T n L X > < a : K e y > < K e y > M e a s u r e s \ S L A   -   M a x   B o x p l o t < / K e y > < / a : K e y > < a : V a l u e   i : t y p e = " M e a s u r e G r i d N o d e V i e w S t a t e " > < C o l u m n > 1 3 < / C o l u m n > < L a y e d O u t > t r u e < / L a y e d O u t > < R o w > 4 < / R o w > < / a : V a l u e > < / a : K e y V a l u e O f D i a g r a m O b j e c t K e y a n y T y p e z b w N T n L X > < a : K e y V a l u e O f D i a g r a m O b j e c t K e y a n y T y p e z b w N T n L X > < a : K e y > < K e y > M e a s u r e s \ S L A   -   M a x   B o x p l o t \ T a g I n f o \ F o r m u l a < / K e y > < / a : K e y > < a : V a l u e   i : t y p e = " M e a s u r e G r i d V i e w S t a t e I D i a g r a m T a g A d d i t i o n a l I n f o " / > < / a : K e y V a l u e O f D i a g r a m O b j e c t K e y a n y T y p e z b w N T n L X > < a : K e y V a l u e O f D i a g r a m O b j e c t K e y a n y T y p e z b w N T n L X > < a : K e y > < K e y > M e a s u r e s \ S L A   -   M a x   B o x p l o t \ T a g I n f o \ V a l u e < / K e y > < / a : K e y > < a : V a l u e   i : t y p e = " M e a s u r e G r i d V i e w S t a t e I D i a g r a m T a g A d d i t i o n a l I n f o " / > < / a : K e y V a l u e O f D i a g r a m O b j e c t K e y a n y T y p e z b w N T n L X > < a : K e y V a l u e O f D i a g r a m O b j e c t K e y a n y T y p e z b w N T n L X > < a : K e y > < K e y > M e a s u r e s \ S L A   -   M i n   B o x p l o t < / K e y > < / a : K e y > < a : V a l u e   i : t y p e = " M e a s u r e G r i d N o d e V i e w S t a t e " > < C o l u m n > 1 3 < / C o l u m n > < L a y e d O u t > t r u e < / L a y e d O u t > < R o w > 5 < / R o w > < / a : V a l u e > < / a : K e y V a l u e O f D i a g r a m O b j e c t K e y a n y T y p e z b w N T n L X > < a : K e y V a l u e O f D i a g r a m O b j e c t K e y a n y T y p e z b w N T n L X > < a : K e y > < K e y > M e a s u r e s \ S L A   -   M i n   B o x p l o t \ T a g I n f o \ F o r m u l a < / K e y > < / a : K e y > < a : V a l u e   i : t y p e = " M e a s u r e G r i d V i e w S t a t e I D i a g r a m T a g A d d i t i o n a l I n f o " / > < / a : K e y V a l u e O f D i a g r a m O b j e c t K e y a n y T y p e z b w N T n L X > < a : K e y V a l u e O f D i a g r a m O b j e c t K e y a n y T y p e z b w N T n L X > < a : K e y > < K e y > M e a s u r e s \ S L A   -   M i n   B o x p l o t \ T a g I n f o \ V a l u e < / K e y > < / a : K e y > < a : V a l u e   i : t y p e = " M e a s u r e G r i d V i e w S t a t e I D i a g r a m T a g A d d i t i o n a l I n f o " / > < / a : K e y V a l u e O f D i a g r a m O b j e c t K e y a n y T y p e z b w N T n L X > < a : K e y V a l u e O f D i a g r a m O b j e c t K e y a n y T y p e z b w N T n L X > < a : K e y > < K e y > M e a s u r e s \ S L A   -   M a x   O u t l i e r s < / K e y > < / a : K e y > < a : V a l u e   i : t y p e = " M e a s u r e G r i d N o d e V i e w S t a t e " > < C o l u m n > 1 3 < / C o l u m n > < L a y e d O u t > t r u e < / L a y e d O u t > < R o w > 6 < / R o w > < / a : V a l u e > < / a : K e y V a l u e O f D i a g r a m O b j e c t K e y a n y T y p e z b w N T n L X > < a : K e y V a l u e O f D i a g r a m O b j e c t K e y a n y T y p e z b w N T n L X > < a : K e y > < K e y > M e a s u r e s \ S L A   -   M a x   O u t l i e r s \ T a g I n f o \ F o r m u l a < / K e y > < / a : K e y > < a : V a l u e   i : t y p e = " M e a s u r e G r i d V i e w S t a t e I D i a g r a m T a g A d d i t i o n a l I n f o " / > < / a : K e y V a l u e O f D i a g r a m O b j e c t K e y a n y T y p e z b w N T n L X > < a : K e y V a l u e O f D i a g r a m O b j e c t K e y a n y T y p e z b w N T n L X > < a : K e y > < K e y > M e a s u r e s \ S L A   -   M a x   O u t l i e r s \ T a g I n f o \ V a l u e < / K e y > < / a : K e y > < a : V a l u e   i : t y p e = " M e a s u r e G r i d V i e w S t a t e I D i a g r a m T a g A d d i t i o n a l I n f o " / > < / a : K e y V a l u e O f D i a g r a m O b j e c t K e y a n y T y p e z b w N T n L X > < a : K e y V a l u e O f D i a g r a m O b j e c t K e y a n y T y p e z b w N T n L X > < a : K e y > < K e y > M e a s u r e s \ S L A   -   M i n   O u t l i e r s < / K e y > < / a : K e y > < a : V a l u e   i : t y p e = " M e a s u r e G r i d N o d e V i e w S t a t e " > < C o l u m n > 1 3 < / C o l u m n > < L a y e d O u t > t r u e < / L a y e d O u t > < R o w > 7 < / R o w > < / a : V a l u e > < / a : K e y V a l u e O f D i a g r a m O b j e c t K e y a n y T y p e z b w N T n L X > < a : K e y V a l u e O f D i a g r a m O b j e c t K e y a n y T y p e z b w N T n L X > < a : K e y > < K e y > M e a s u r e s \ S L A   -   M i n   O u t l i e r s \ T a g I n f o \ F o r m u l a < / K e y > < / a : K e y > < a : V a l u e   i : t y p e = " M e a s u r e G r i d V i e w S t a t e I D i a g r a m T a g A d d i t i o n a l I n f o " / > < / a : K e y V a l u e O f D i a g r a m O b j e c t K e y a n y T y p e z b w N T n L X > < a : K e y V a l u e O f D i a g r a m O b j e c t K e y a n y T y p e z b w N T n L X > < a : K e y > < K e y > M e a s u r e s \ S L A   -   M i n   O u t l i e r s \ T a g I n f o \ V a l u e < / K e y > < / a : K e y > < a : V a l u e   i : t y p e = " M e a s u r e G r i d V i e w S t a t e I D i a g r a m T a g A d d i t i o n a l I n f o " / > < / a : K e y V a l u e O f D i a g r a m O b j e c t K e y a n y T y p e z b w N T n L X > < a : K e y V a l u e O f D i a g r a m O b j e c t K e y a n y T y p e z b w N T n L X > < a : K e y > < K e y > M e a s u r e s \ C o u n t   o f   S t a t u s   E n t r e g a < / K e y > < / a : K e y > < a : V a l u e   i : t y p e = " M e a s u r e G r i d N o d e V i e w S t a t e " > < C o l u m n > 1 4 < / C o l u m n > < L a y e d O u t > t r u e < / L a y e d O u t > < W a s U I I n v i s i b l e > t r u e < / W a s U I I n v i s i b l e > < / a : V a l u e > < / a : K e y V a l u e O f D i a g r a m O b j e c t K e y a n y T y p e z b w N T n L X > < a : K e y V a l u e O f D i a g r a m O b j e c t K e y a n y T y p e z b w N T n L X > < a : K e y > < K e y > M e a s u r e s \ C o u n t   o f   S t a t u s   E n t r e g a \ T a g I n f o \ F o r m u l a < / K e y > < / a : K e y > < a : V a l u e   i : t y p e = " M e a s u r e G r i d V i e w S t a t e I D i a g r a m T a g A d d i t i o n a l I n f o " / > < / a : K e y V a l u e O f D i a g r a m O b j e c t K e y a n y T y p e z b w N T n L X > < a : K e y V a l u e O f D i a g r a m O b j e c t K e y a n y T y p e z b w N T n L X > < a : K e y > < K e y > M e a s u r e s \ C o u n t   o f   S t a t u s   E n t r e g a \ T a g I n f o \ V a l u e < / K e y > < / a : K e y > < a : V a l u e   i : t y p e = " M e a s u r e G r i d V i e w S t a t e I D i a g r a m T a g A d d i t i o n a l I n f o " / > < / a : K e y V a l u e O f D i a g r a m O b j e c t K e y a n y T y p e z b w N T n L X > < a : K e y V a l u e O f D i a g r a m O b j e c t K e y a n y T y p e z b w N T n L X > < a : K e y > < K e y > M e a s u r e s \ S u m   o f   S 2 D   ( d i a s ) < / K e y > < / a : K e y > < a : V a l u e   i : t y p e = " M e a s u r e G r i d N o d e V i e w S t a t e " > < C o l u m n > 1 1 < / C o l u m n > < L a y e d O u t > t r u e < / L a y e d O u t > < W a s U I I n v i s i b l e > t r u e < / W a s U I I n v i s i b l e > < / a : V a l u e > < / a : K e y V a l u e O f D i a g r a m O b j e c t K e y a n y T y p e z b w N T n L X > < a : K e y V a l u e O f D i a g r a m O b j e c t K e y a n y T y p e z b w N T n L X > < a : K e y > < K e y > M e a s u r e s \ S u m   o f   S 2 D   ( d i a s ) \ T a g I n f o \ F o r m u l a < / K e y > < / a : K e y > < a : V a l u e   i : t y p e = " M e a s u r e G r i d V i e w S t a t e I D i a g r a m T a g A d d i t i o n a l I n f o " / > < / a : K e y V a l u e O f D i a g r a m O b j e c t K e y a n y T y p e z b w N T n L X > < a : K e y V a l u e O f D i a g r a m O b j e c t K e y a n y T y p e z b w N T n L X > < a : K e y > < K e y > M e a s u r e s \ S u m   o f   S 2 D   ( d i a s ) \ T a g I n f o \ V a l u e < / K e y > < / a : K e y > < a : V a l u e   i : t y p e = " M e a s u r e G r i d V i e w S t a t e I D i a g r a m T a g A d d i t i o n a l I n f o " / > < / a : K e y V a l u e O f D i a g r a m O b j e c t K e y a n y T y p e z b w N T n L X > < a : K e y V a l u e O f D i a g r a m O b j e c t K e y a n y T y p e z b w N T n L X > < a : K e y > < K e y > M e a s u r e s \ A v e r a g e   o f   S 2 D   ( d i a s ) < / K e y > < / a : K e y > < a : V a l u e   i : t y p e = " M e a s u r e G r i d N o d e V i e w S t a t e " > < C o l u m n > 1 1 < / C o l u m n > < L a y e d O u t > t r u e < / L a y e d O u t > < R o w > 1 < / R o w > < W a s U I I n v i s i b l e > t r u e < / W a s U I I n v i s i b l e > < / a : V a l u e > < / a : K e y V a l u e O f D i a g r a m O b j e c t K e y a n y T y p e z b w N T n L X > < a : K e y V a l u e O f D i a g r a m O b j e c t K e y a n y T y p e z b w N T n L X > < a : K e y > < K e y > M e a s u r e s \ A v e r a g e   o f   S 2 D   ( d i a s ) \ T a g I n f o \ F o r m u l a < / K e y > < / a : K e y > < a : V a l u e   i : t y p e = " M e a s u r e G r i d V i e w S t a t e I D i a g r a m T a g A d d i t i o n a l I n f o " / > < / a : K e y V a l u e O f D i a g r a m O b j e c t K e y a n y T y p e z b w N T n L X > < a : K e y V a l u e O f D i a g r a m O b j e c t K e y a n y T y p e z b w N T n L X > < a : K e y > < K e y > M e a s u r e s \ A v e r a g e   o f   S 2 D   ( d i a s ) \ T a g I n f o \ V a l u e < / K e y > < / a : K e y > < a : V a l u e   i : t y p e = " M e a s u r e G r i d V i e w S t a t e I D i a g r a m T a g A d d i t i o n a l I n f o " / > < / a : K e y V a l u e O f D i a g r a m O b j e c t K e y a n y T y p e z b w N T n L X > < a : K e y V a l u e O f D i a g r a m O b j e c t K e y a n y T y p e z b w N T n L X > < a : K e y > < K e y > M e a s u r e s \ S u m   o f   S L A   ( d i a s ) < / K e y > < / a : K e y > < a : V a l u e   i : t y p e = " M e a s u r e G r i d N o d e V i e w S t a t e " > < C o l u m n > 1 3 < / C o l u m n > < L a y e d O u t > t r u e < / L a y e d O u t > < W a s U I I n v i s i b l e > t r u e < / W a s U I I n v i s i b l e > < / a : V a l u e > < / a : K e y V a l u e O f D i a g r a m O b j e c t K e y a n y T y p e z b w N T n L X > < a : K e y V a l u e O f D i a g r a m O b j e c t K e y a n y T y p e z b w N T n L X > < a : K e y > < K e y > M e a s u r e s \ S u m   o f   S L A   ( d i a s ) \ T a g I n f o \ F o r m u l a < / K e y > < / a : K e y > < a : V a l u e   i : t y p e = " M e a s u r e G r i d V i e w S t a t e I D i a g r a m T a g A d d i t i o n a l I n f o " / > < / a : K e y V a l u e O f D i a g r a m O b j e c t K e y a n y T y p e z b w N T n L X > < a : K e y V a l u e O f D i a g r a m O b j e c t K e y a n y T y p e z b w N T n L X > < a : K e y > < K e y > M e a s u r e s \ S u m   o f   S L A   ( d i a s ) \ T a g I n f o \ V a l u e < / K e y > < / a : K e y > < a : V a l u e   i : t y p e = " M e a s u r e G r i d V i e w S t a t e I D i a g r a m T a g A d d i t i o n a l I n f o " / > < / a : K e y V a l u e O f D i a g r a m O b j e c t K e y a n y T y p e z b w N T n L X > < a : K e y V a l u e O f D i a g r a m O b j e c t K e y a n y T y p e z b w N T n L X > < a : K e y > < K e y > M e a s u r e s \ A v e r a g e   o f   S L A   ( d i a s ) < / K e y > < / a : K e y > < a : V a l u e   i : t y p e = " M e a s u r e G r i d N o d e V i e w S t a t e " > < C o l u m n > 1 3 < / C o l u m n > < L a y e d O u t > t r u e < / L a y e d O u t > < R o w > 1 < / R o w > < W a s U I I n v i s i b l e > t r u e < / W a s U I I n v i s i b l e > < / a : V a l u e > < / a : K e y V a l u e O f D i a g r a m O b j e c t K e y a n y T y p e z b w N T n L X > < a : K e y V a l u e O f D i a g r a m O b j e c t K e y a n y T y p e z b w N T n L X > < a : K e y > < K e y > M e a s u r e s \ A v e r a g e   o f   S L A   ( d i a s ) \ T a g I n f o \ F o r m u l a < / K e y > < / a : K e y > < a : V a l u e   i : t y p e = " M e a s u r e G r i d V i e w S t a t e I D i a g r a m T a g A d d i t i o n a l I n f o " / > < / a : K e y V a l u e O f D i a g r a m O b j e c t K e y a n y T y p e z b w N T n L X > < a : K e y V a l u e O f D i a g r a m O b j e c t K e y a n y T y p e z b w N T n L X > < a : K e y > < K e y > M e a s u r e s \ A v e r a g e   o f   S L A   ( d i a s ) \ T a g I n f o \ V a l u e < / K e y > < / a : K e y > < a : V a l u e   i : t y p e = " M e a s u r e G r i d V i e w S t a t e I D i a g r a m T a g A d d i t i o n a l I n f o " / > < / a : K e y V a l u e O f D i a g r a m O b j e c t K e y a n y T y p e z b w N T n L X > < a : K e y V a l u e O f D i a g r a m O b j e c t K e y a n y T y p e z b w N T n L X > < a : K e y > < K e y > M e a s u r e s \ M a x   o f   S L A   ( d i a s ) < / K e y > < / a : K e y > < a : V a l u e   i : t y p e = " M e a s u r e G r i d N o d e V i e w S t a t e " > < C o l u m n > 1 3 < / C o l u m n > < L a y e d O u t > t r u e < / L a y e d O u t > < R o w > 2 < / R o w > < W a s U I I n v i s i b l e > t r u e < / W a s U I I n v i s i b l e > < / a : V a l u e > < / a : K e y V a l u e O f D i a g r a m O b j e c t K e y a n y T y p e z b w N T n L X > < a : K e y V a l u e O f D i a g r a m O b j e c t K e y a n y T y p e z b w N T n L X > < a : K e y > < K e y > M e a s u r e s \ M a x   o f   S L A   ( d i a s ) \ T a g I n f o \ F o r m u l a < / K e y > < / a : K e y > < a : V a l u e   i : t y p e = " M e a s u r e G r i d V i e w S t a t e I D i a g r a m T a g A d d i t i o n a l I n f o " / > < / a : K e y V a l u e O f D i a g r a m O b j e c t K e y a n y T y p e z b w N T n L X > < a : K e y V a l u e O f D i a g r a m O b j e c t K e y a n y T y p e z b w N T n L X > < a : K e y > < K e y > M e a s u r e s \ M a x   o f   S L A   ( d i a s ) \ T a g I n f o \ V a l u e < / K e y > < / a : K e y > < a : V a l u e   i : t y p e = " M e a s u r e G r i d V i e w S t a t e I D i a g r a m T a g A d d i t i o n a l I n f o " / > < / a : K e y V a l u e O f D i a g r a m O b j e c t K e y a n y T y p e z b w N T n L X > < a : K e y V a l u e O f D i a g r a m O b j e c t K e y a n y T y p e z b w N T n L X > < a : K e y > < K e y > M e a s u r e s \ M i n   o f   S L A   ( d i a s ) < / K e y > < / a : K e y > < a : V a l u e   i : t y p e = " M e a s u r e G r i d N o d e V i e w S t a t e " > < C o l u m n > 1 3 < / C o l u m n > < L a y e d O u t > t r u e < / L a y e d O u t > < R o w > 3 < / R o w > < W a s U I I n v i s i b l e > t r u e < / W a s U I I n v i s i b l e > < / a : V a l u e > < / a : K e y V a l u e O f D i a g r a m O b j e c t K e y a n y T y p e z b w N T n L X > < a : K e y V a l u e O f D i a g r a m O b j e c t K e y a n y T y p e z b w N T n L X > < a : K e y > < K e y > M e a s u r e s \ M i n   o f   S L A   ( d i a s ) \ T a g I n f o \ F o r m u l a < / K e y > < / a : K e y > < a : V a l u e   i : t y p e = " M e a s u r e G r i d V i e w S t a t e I D i a g r a m T a g A d d i t i o n a l I n f o " / > < / a : K e y V a l u e O f D i a g r a m O b j e c t K e y a n y T y p e z b w N T n L X > < a : K e y V a l u e O f D i a g r a m O b j e c t K e y a n y T y p e z b w N T n L X > < a : K e y > < K e y > M e a s u r e s \ M i n   o f   S L A   ( d i a s ) \ T a g I n f o \ V a l u e < / K e y > < / a : K e y > < a : V a l u e   i : t y p e = " M e a s u r e G r i d V i e w S t a t e I D i a g r a m T a g A d d i t i o n a l I n f o " / > < / a : K e y V a l u e O f D i a g r a m O b j e c t K e y a n y T y p e z b w N T n L X > < a : K e y V a l u e O f D i a g r a m O b j e c t K e y a n y T y p e z b w N T n L X > < a : K e y > < K e y > M e a s u r e s \ M i n   o f   S 2 D   ( d i a s ) < / K e y > < / a : K e y > < a : V a l u e   i : t y p e = " M e a s u r e G r i d N o d e V i e w S t a t e " > < C o l u m n > 1 1 < / C o l u m n > < L a y e d O u t > t r u e < / L a y e d O u t > < R o w > 2 < / R o w > < W a s U I I n v i s i b l e > t r u e < / W a s U I I n v i s i b l e > < / a : V a l u e > < / a : K e y V a l u e O f D i a g r a m O b j e c t K e y a n y T y p e z b w N T n L X > < a : K e y V a l u e O f D i a g r a m O b j e c t K e y a n y T y p e z b w N T n L X > < a : K e y > < K e y > M e a s u r e s \ M i n   o f   S 2 D   ( d i a s ) \ T a g I n f o \ F o r m u l a < / K e y > < / a : K e y > < a : V a l u e   i : t y p e = " M e a s u r e G r i d V i e w S t a t e I D i a g r a m T a g A d d i t i o n a l I n f o " / > < / a : K e y V a l u e O f D i a g r a m O b j e c t K e y a n y T y p e z b w N T n L X > < a : K e y V a l u e O f D i a g r a m O b j e c t K e y a n y T y p e z b w N T n L X > < a : K e y > < K e y > M e a s u r e s \ M i n   o f   S 2 D   ( d i a s ) \ T a g I n f o \ V a l u e < / K e y > < / a : K e y > < a : V a l u e   i : t y p e = " M e a s u r e G r i d V i e w S t a t e I D i a g r a m T a g A d d i t i o n a l I n f o " / > < / a : K e y V a l u e O f D i a g r a m O b j e c t K e y a n y T y p e z b w N T n L X > < a : K e y V a l u e O f D i a g r a m O b j e c t K e y a n y T y p e z b w N T n L X > < a : K e y > < K e y > M e a s u r e s \ M a x   o f   S 2 D   ( d i a s ) < / K e y > < / a : K e y > < a : V a l u e   i : t y p e = " M e a s u r e G r i d N o d e V i e w S t a t e " > < C o l u m n > 1 1 < / C o l u m n > < L a y e d O u t > t r u e < / L a y e d O u t > < R o w > 3 < / R o w > < W a s U I I n v i s i b l e > t r u e < / W a s U I I n v i s i b l e > < / a : V a l u e > < / a : K e y V a l u e O f D i a g r a m O b j e c t K e y a n y T y p e z b w N T n L X > < a : K e y V a l u e O f D i a g r a m O b j e c t K e y a n y T y p e z b w N T n L X > < a : K e y > < K e y > M e a s u r e s \ M a x   o f   S 2 D   ( d i a s ) \ T a g I n f o \ F o r m u l a < / K e y > < / a : K e y > < a : V a l u e   i : t y p e = " M e a s u r e G r i d V i e w S t a t e I D i a g r a m T a g A d d i t i o n a l I n f o " / > < / a : K e y V a l u e O f D i a g r a m O b j e c t K e y a n y T y p e z b w N T n L X > < a : K e y V a l u e O f D i a g r a m O b j e c t K e y a n y T y p e z b w N T n L X > < a : K e y > < K e y > M e a s u r e s \ M a x   o f   S 2 D   ( d i a s ) \ T a g I n f o \ V a l u e < / K e y > < / a : K e y > < a : V a l u e   i : t y p e = " M e a s u r e G r i d V i e w S t a t e I D i a g r a m T a g A d d i t i o n a l I n f o " / > < / a : K e y V a l u e O f D i a g r a m O b j e c t K e y a n y T y p e z b w N T n L X > < a : K e y V a l u e O f D i a g r a m O b j e c t K e y a n y T y p e z b w N T n L X > < a : K e y > < K e y > M e a s u r e s \ S u m   o f   P T L   ( d i a s ) < / K e y > < / a : K e y > < a : V a l u e   i : t y p e = " M e a s u r e G r i d N o d e V i e w S t a t e " > < C o l u m n > 1 2 < / C o l u m n > < L a y e d O u t > t r u e < / L a y e d O u t > < W a s U I I n v i s i b l e > t r u e < / W a s U I I n v i s i b l e > < / a : V a l u e > < / a : K e y V a l u e O f D i a g r a m O b j e c t K e y a n y T y p e z b w N T n L X > < a : K e y V a l u e O f D i a g r a m O b j e c t K e y a n y T y p e z b w N T n L X > < a : K e y > < K e y > M e a s u r e s \ S u m   o f   P T L   ( d i a s ) \ T a g I n f o \ F o r m u l a < / K e y > < / a : K e y > < a : V a l u e   i : t y p e = " M e a s u r e G r i d V i e w S t a t e I D i a g r a m T a g A d d i t i o n a l I n f o " / > < / a : K e y V a l u e O f D i a g r a m O b j e c t K e y a n y T y p e z b w N T n L X > < a : K e y V a l u e O f D i a g r a m O b j e c t K e y a n y T y p e z b w N T n L X > < a : K e y > < K e y > M e a s u r e s \ S u m   o f   P T L   ( d i a s ) \ T a g I n f o \ V a l u e < / K e y > < / a : K e y > < a : V a l u e   i : t y p e = " M e a s u r e G r i d V i e w S t a t e I D i a g r a m T a g A d d i t i o n a l I n f o " / > < / a : K e y V a l u e O f D i a g r a m O b j e c t K e y a n y T y p e z b w N T n L X > < a : K e y V a l u e O f D i a g r a m O b j e c t K e y a n y T y p e z b w N T n L X > < a : K e y > < K e y > M e a s u r e s \ A v e r a g e   o f   P T L   ( d i a s ) < / K e y > < / a : K e y > < a : V a l u e   i : t y p e = " M e a s u r e G r i d N o d e V i e w S t a t e " > < C o l u m n > 1 2 < / C o l u m n > < L a y e d O u t > t r u e < / L a y e d O u t > < R o w > 1 < / R o w > < W a s U I I n v i s i b l e > t r u e < / W a s U I I n v i s i b l e > < / a : V a l u e > < / a : K e y V a l u e O f D i a g r a m O b j e c t K e y a n y T y p e z b w N T n L X > < a : K e y V a l u e O f D i a g r a m O b j e c t K e y a n y T y p e z b w N T n L X > < a : K e y > < K e y > M e a s u r e s \ A v e r a g e   o f   P T L   ( d i a s ) \ T a g I n f o \ F o r m u l a < / K e y > < / a : K e y > < a : V a l u e   i : t y p e = " M e a s u r e G r i d V i e w S t a t e I D i a g r a m T a g A d d i t i o n a l I n f o " / > < / a : K e y V a l u e O f D i a g r a m O b j e c t K e y a n y T y p e z b w N T n L X > < a : K e y V a l u e O f D i a g r a m O b j e c t K e y a n y T y p e z b w N T n L X > < a : K e y > < K e y > M e a s u r e s \ A v e r a g e   o f   P T L   ( d i a s ) \ T a g I n f o \ V a l u e < / K e y > < / a : K e y > < a : V a l u e   i : t y p e = " M e a s u r e G r i d V i e w S t a t e I D i a g r a m T a g A d d i t i o n a l I n f o " / > < / a : K e y V a l u e O f D i a g r a m O b j e c t K e y a n y T y p e z b w N T n L X > < a : K e y V a l u e O f D i a g r a m O b j e c t K e y a n y T y p e z b w N T n L X > < a : K e y > < K e y > M e a s u r e s \ M a x   o f   P T L   ( d i a s ) < / K e y > < / a : K e y > < a : V a l u e   i : t y p e = " M e a s u r e G r i d N o d e V i e w S t a t e " > < C o l u m n > 1 2 < / C o l u m n > < L a y e d O u t > t r u e < / L a y e d O u t > < R o w > 2 < / R o w > < W a s U I I n v i s i b l e > t r u e < / W a s U I I n v i s i b l e > < / a : V a l u e > < / a : K e y V a l u e O f D i a g r a m O b j e c t K e y a n y T y p e z b w N T n L X > < a : K e y V a l u e O f D i a g r a m O b j e c t K e y a n y T y p e z b w N T n L X > < a : K e y > < K e y > M e a s u r e s \ M a x   o f   P T L   ( d i a s ) \ T a g I n f o \ F o r m u l a < / K e y > < / a : K e y > < a : V a l u e   i : t y p e = " M e a s u r e G r i d V i e w S t a t e I D i a g r a m T a g A d d i t i o n a l I n f o " / > < / a : K e y V a l u e O f D i a g r a m O b j e c t K e y a n y T y p e z b w N T n L X > < a : K e y V a l u e O f D i a g r a m O b j e c t K e y a n y T y p e z b w N T n L X > < a : K e y > < K e y > M e a s u r e s \ M a x   o f   P T L   ( d i a s ) \ T a g I n f o \ V a l u e < / K e y > < / a : K e y > < a : V a l u e   i : t y p e = " M e a s u r e G r i d V i e w S t a t e I D i a g r a m T a g A d d i t i o n a l I n f o " / > < / a : K e y V a l u e O f D i a g r a m O b j e c t K e y a n y T y p e z b w N T n L X > < a : K e y V a l u e O f D i a g r a m O b j e c t K e y a n y T y p e z b w N T n L X > < a : K e y > < K e y > M e a s u r e s \ M i n   o f   P T L   ( d i a s ) < / K e y > < / a : K e y > < a : V a l u e   i : t y p e = " M e a s u r e G r i d N o d e V i e w S t a t e " > < C o l u m n > 1 2 < / C o l u m n > < L a y e d O u t > t r u e < / L a y e d O u t > < R o w > 3 < / R o w > < W a s U I I n v i s i b l e > t r u e < / W a s U I I n v i s i b l e > < / a : V a l u e > < / a : K e y V a l u e O f D i a g r a m O b j e c t K e y a n y T y p e z b w N T n L X > < a : K e y V a l u e O f D i a g r a m O b j e c t K e y a n y T y p e z b w N T n L X > < a : K e y > < K e y > M e a s u r e s \ M i n   o f   P T L   ( d i a s ) \ T a g I n f o \ F o r m u l a < / K e y > < / a : K e y > < a : V a l u e   i : t y p e = " M e a s u r e G r i d V i e w S t a t e I D i a g r a m T a g A d d i t i o n a l I n f o " / > < / a : K e y V a l u e O f D i a g r a m O b j e c t K e y a n y T y p e z b w N T n L X > < a : K e y V a l u e O f D i a g r a m O b j e c t K e y a n y T y p e z b w N T n L X > < a : K e y > < K e y > M e a s u r e s \ M i n   o f   P T L   ( d i a s ) \ T a g I n f o \ V a l u e < / K e y > < / a : K e y > < a : V a l u e   i : t y p e = " M e a s u r e G r i d V i e w S t a t e I D i a g r a m T a g A d d i t i o n a l I n f o " / > < / a : K e y V a l u e O f D i a g r a m O b j e c t K e y a n y T y p e z b w N T n L X > < a : K e y V a l u e O f D i a g r a m O b j e c t K e y a n y T y p e z b w N T n L X > < a : K e y > < K e y > M e a s u r e s \ S u m   o f   I D   P e d i d o < / K e y > < / a : K e y > < a : V a l u e   i : t y p e = " M e a s u r e G r i d N o d e V i e w S t a t e " > < L a y e d O u t > t r u e < / L a y e d O u t > < R o w > 6 < / R o w > < W a s U I I n v i s i b l e > t r u e < / W a s U I I n v i s i b l e > < / a : V a l u e > < / a : K e y V a l u e O f D i a g r a m O b j e c t K e y a n y T y p e z b w N T n L X > < a : K e y V a l u e O f D i a g r a m O b j e c t K e y a n y T y p e z b w N T n L X > < a : K e y > < K e y > M e a s u r e s \ S u m   o f   I D   P e d i d o \ T a g I n f o \ F o r m u l a < / K e y > < / a : K e y > < a : V a l u e   i : t y p e = " M e a s u r e G r i d V i e w S t a t e I D i a g r a m T a g A d d i t i o n a l I n f o " / > < / a : K e y V a l u e O f D i a g r a m O b j e c t K e y a n y T y p e z b w N T n L X > < a : K e y V a l u e O f D i a g r a m O b j e c t K e y a n y T y p e z b w N T n L X > < a : K e y > < K e y > M e a s u r e s \ S u m   o f   I D   P e d i d o \ T a g I n f o \ V a l u e < / K e y > < / a : K e y > < a : V a l u e   i : t y p e = " M e a s u r e G r i d V i e w S t a t e I D i a g r a m T a g A d d i t i o n a l I n f o " / > < / a : K e y V a l u e O f D i a g r a m O b j e c t K e y a n y T y p e z b w N T n L X > < a : K e y V a l u e O f D i a g r a m O b j e c t K e y a n y T y p e z b w N T n L X > < a : K e y > < K e y > M e a s u r e s \ S u m   o f   L o n g i t u d e < / K e y > < / a : K e y > < a : V a l u e   i : t y p e = " M e a s u r e G r i d N o d e V i e w S t a t e " > < C o l u m n > 9 < / C o l u m n > < L a y e d O u t > t r u e < / L a y e d O u t > < W a s U I I n v i s i b l e > t r u e < / W a s U I I n v i s i b l e > < / a : V a l u e > < / a : K e y V a l u e O f D i a g r a m O b j e c t K e y a n y T y p e z b w N T n L X > < a : K e y V a l u e O f D i a g r a m O b j e c t K e y a n y T y p e z b w N T n L X > < a : K e y > < K e y > M e a s u r e s \ S u m   o f   L o n g i t u d e \ T a g I n f o \ F o r m u l a < / K e y > < / a : K e y > < a : V a l u e   i : t y p e = " M e a s u r e G r i d V i e w S t a t e I D i a g r a m T a g A d d i t i o n a l I n f o " / > < / a : K e y V a l u e O f D i a g r a m O b j e c t K e y a n y T y p e z b w N T n L X > < a : K e y V a l u e O f D i a g r a m O b j e c t K e y a n y T y p e z b w N T n L X > < a : K e y > < K e y > M e a s u r e s \ S u m   o f   L o n g i t u d e \ T a g I n f o \ V a l u e < / K e y > < / a : K e y > < a : V a l u e   i : t y p e = " M e a s u r e G r i d V i e w S t a t e I D i a g r a m T a g A d d i t i o n a l I n f o " / > < / a : K e y V a l u e O f D i a g r a m O b j e c t K e y a n y T y p e z b w N T n L X > < a : K e y V a l u e O f D i a g r a m O b j e c t K e y a n y T y p e z b w N T n L X > < a : K e y > < K e y > C o l u m n s \ I D   P e d i d o < / K e y > < / a : K e y > < a : V a l u e   i : t y p e = " M e a s u r e G r i d N o d e V i e w S t a t e " > < L a y e d O u t > t r u e < / L a y e d O u t > < / a : V a l u e > < / a : K e y V a l u e O f D i a g r a m O b j e c t K e y a n y T y p e z b w N T n L X > < a : K e y V a l u e O f D i a g r a m O b j e c t K e y a n y T y p e z b w N T n L X > < a : K e y > < K e y > C o l u m n s \ I D   P r o d u t o < / K e y > < / a : K e y > < a : V a l u e   i : t y p e = " M e a s u r e G r i d N o d e V i e w S t a t e " > < C o l u m n > 1 < / C o l u m n > < L a y e d O u t > t r u e < / L a y e d O u t > < / a : V a l u e > < / a : K e y V a l u e O f D i a g r a m O b j e c t K e y a n y T y p e z b w N T n L X > < a : K e y V a l u e O f D i a g r a m O b j e c t K e y a n y T y p e z b w N T n L X > < a : K e y > < K e y > C o l u m n s \ Q u a n t i d a d e < / K e y > < / a : K e y > < a : V a l u e   i : t y p e = " M e a s u r e G r i d N o d e V i e w S t a t e " > < C o l u m n > 2 < / C o l u m n > < L a y e d O u t > t r u e < / L a y e d O u t > < / a : V a l u e > < / a : K e y V a l u e O f D i a g r a m O b j e c t K e y a n y T y p e z b w N T n L X > < a : K e y V a l u e O f D i a g r a m O b j e c t K e y a n y T y p e z b w N T n L X > < a : K e y > < K e y > C o l u m n s \ I D   V e � c u l o < / K e y > < / a : K e y > < a : V a l u e   i : t y p e = " M e a s u r e G r i d N o d e V i e w S t a t e " > < C o l u m n > 3 < / C o l u m n > < L a y e d O u t > t r u e < / L a y e d O u t > < / a : V a l u e > < / a : K e y V a l u e O f D i a g r a m O b j e c t K e y a n y T y p e z b w N T n L X > < a : K e y V a l u e O f D i a g r a m O b j e c t K e y a n y T y p e z b w N T n L X > < a : K e y > < K e y > C o l u m n s \ S t a t u s   d o   p e d i d o < / K e y > < / a : K e y > < a : V a l u e   i : t y p e = " M e a s u r e G r i d N o d e V i e w S t a t e " > < C o l u m n > 4 < / C o l u m n > < L a y e d O u t > t r u e < / L a y e d O u t > < / a : V a l u e > < / a : K e y V a l u e O f D i a g r a m O b j e c t K e y a n y T y p e z b w N T n L X > < a : K e y V a l u e O f D i a g r a m O b j e c t K e y a n y T y p e z b w N T n L X > < a : K e y > < K e y > C o l u m n s \ D a t a   d a   c o m p r a < / K e y > < / a : K e y > < a : V a l u e   i : t y p e = " M e a s u r e G r i d N o d e V i e w S t a t e " > < C o l u m n > 5 < / C o l u m n > < L a y e d O u t > t r u e < / L a y e d O u t > < / a : V a l u e > < / a : K e y V a l u e O f D i a g r a m O b j e c t K e y a n y T y p e z b w N T n L X > < a : K e y V a l u e O f D i a g r a m O b j e c t K e y a n y T y p e z b w N T n L X > < a : K e y > < K e y > C o l u m n s \ D a t a   d e   e n t r e g a < / K e y > < / a : K e y > < a : V a l u e   i : t y p e = " M e a s u r e G r i d N o d e V i e w S t a t e " > < C o l u m n > 6 < / C o l u m n > < L a y e d O u t > t r u e < / L a y e d O u t > < / a : V a l u e > < / a : K e y V a l u e O f D i a g r a m O b j e c t K e y a n y T y p e z b w N T n L X > < a : K e y V a l u e O f D i a g r a m O b j e c t K e y a n y T y p e z b w N T n L X > < a : K e y > < K e y > C o l u m n s \ D a t a   p r e v i s � o < / K e y > < / a : K e y > < a : V a l u e   i : t y p e = " M e a s u r e G r i d N o d e V i e w S t a t e " > < C o l u m n > 7 < / C o l u m n > < L a y e d O u t > t r u e < / L a y e d O u t > < / a : V a l u e > < / a : K e y V a l u e O f D i a g r a m O b j e c t K e y a n y T y p e z b w N T n L X > < a : K e y V a l u e O f D i a g r a m O b j e c t K e y a n y T y p e z b w N T n L X > < a : K e y > < K e y > C o l u m n s \ L a t i t u d e < / K e y > < / a : K e y > < a : V a l u e   i : t y p e = " M e a s u r e G r i d N o d e V i e w S t a t e " > < C o l u m n > 8 < / C o l u m n > < L a y e d O u t > t r u e < / L a y e d O u t > < / a : V a l u e > < / a : K e y V a l u e O f D i a g r a m O b j e c t K e y a n y T y p e z b w N T n L X > < a : K e y V a l u e O f D i a g r a m O b j e c t K e y a n y T y p e z b w N T n L X > < a : K e y > < K e y > C o l u m n s \ L o n g i t u d e < / K e y > < / a : K e y > < a : V a l u e   i : t y p e = " M e a s u r e G r i d N o d e V i e w S t a t e " > < C o l u m n > 9 < / C o l u m n > < L a y e d O u t > t r u e < / L a y e d O u t > < / a : V a l u e > < / a : K e y V a l u e O f D i a g r a m O b j e c t K e y a n y T y p e z b w N T n L X > < a : K e y V a l u e O f D i a g r a m O b j e c t K e y a n y T y p e z b w N T n L X > < a : K e y > < K e y > C o l u m n s \ U F   d a   e n t r e g a < / K e y > < / a : K e y > < a : V a l u e   i : t y p e = " M e a s u r e G r i d N o d e V i e w S t a t e " > < C o l u m n > 1 0 < / C o l u m n > < L a y e d O u t > t r u e < / L a y e d O u t > < / a : V a l u e > < / a : K e y V a l u e O f D i a g r a m O b j e c t K e y a n y T y p e z b w N T n L X > < a : K e y V a l u e O f D i a g r a m O b j e c t K e y a n y T y p e z b w N T n L X > < a : K e y > < K e y > C o l u m n s \ S 2 D   ( d i a s ) < / K e y > < / a : K e y > < a : V a l u e   i : t y p e = " M e a s u r e G r i d N o d e V i e w S t a t e " > < C o l u m n > 1 1 < / C o l u m n > < L a y e d O u t > t r u e < / L a y e d O u t > < / a : V a l u e > < / a : K e y V a l u e O f D i a g r a m O b j e c t K e y a n y T y p e z b w N T n L X > < a : K e y V a l u e O f D i a g r a m O b j e c t K e y a n y T y p e z b w N T n L X > < a : K e y > < K e y > C o l u m n s \ P T L   ( d i a s ) < / K e y > < / a : K e y > < a : V a l u e   i : t y p e = " M e a s u r e G r i d N o d e V i e w S t a t e " > < C o l u m n > 1 2 < / C o l u m n > < L a y e d O u t > t r u e < / L a y e d O u t > < / a : V a l u e > < / a : K e y V a l u e O f D i a g r a m O b j e c t K e y a n y T y p e z b w N T n L X > < a : K e y V a l u e O f D i a g r a m O b j e c t K e y a n y T y p e z b w N T n L X > < a : K e y > < K e y > C o l u m n s \ S L A   ( d i a s ) < / K e y > < / a : K e y > < a : V a l u e   i : t y p e = " M e a s u r e G r i d N o d e V i e w S t a t e " > < C o l u m n > 1 3 < / C o l u m n > < L a y e d O u t > t r u e < / L a y e d O u t > < / a : V a l u e > < / a : K e y V a l u e O f D i a g r a m O b j e c t K e y a n y T y p e z b w N T n L X > < a : K e y V a l u e O f D i a g r a m O b j e c t K e y a n y T y p e z b w N T n L X > < a : K e y > < K e y > C o l u m n s \ S t a t u s   E n t r e g a < / K e y > < / a : K e y > < a : V a l u e   i : t y p e = " M e a s u r e G r i d N o d e V i e w S t a t e " > < C o l u m n > 1 4 < / C o l u m n > < L a y e d O u t > t r u e < / L a y e d O u t > < / a : V a l u e > < / a : K e y V a l u e O f D i a g r a m O b j e c t K e y a n y T y p e z b w N T n L X > < a : K e y V a l u e O f D i a g r a m O b j e c t K e y a n y T y p e z b w N T n L X > < a : K e y > < K e y > L i n k s \ & l t ; C o l u m n s \ C o u n t   o f   S t a t u s   E n t r e g a & g t ; - & l t ; M e a s u r e s \ S t a t u s   E n t r e g a & g t ; < / K e y > < / a : K e y > < a : V a l u e   i : t y p e = " M e a s u r e G r i d V i e w S t a t e I D i a g r a m L i n k " / > < / a : K e y V a l u e O f D i a g r a m O b j e c t K e y a n y T y p e z b w N T n L X > < a : K e y V a l u e O f D i a g r a m O b j e c t K e y a n y T y p e z b w N T n L X > < a : K e y > < K e y > L i n k s \ & l t ; C o l u m n s \ C o u n t   o f   S t a t u s   E n t r e g a & g t ; - & l t ; M e a s u r e s \ S t a t u s   E n t r e g a & g t ; \ C O L U M N < / K e y > < / a : K e y > < a : V a l u e   i : t y p e = " M e a s u r e G r i d V i e w S t a t e I D i a g r a m L i n k E n d p o i n t " / > < / a : K e y V a l u e O f D i a g r a m O b j e c t K e y a n y T y p e z b w N T n L X > < a : K e y V a l u e O f D i a g r a m O b j e c t K e y a n y T y p e z b w N T n L X > < a : K e y > < K e y > L i n k s \ & l t ; C o l u m n s \ C o u n t   o f   S t a t u s   E n t r e g a & g t ; - & l t ; M e a s u r e s \ S t a t u s   E n t r e g a & g t ; \ M E A S U R E < / K e y > < / a : K e y > < a : V a l u e   i : t y p e = " M e a s u r e G r i d V i e w S t a t e I D i a g r a m L i n k E n d p o i n t " / > < / a : K e y V a l u e O f D i a g r a m O b j e c t K e y a n y T y p e z b w N T n L X > < a : K e y V a l u e O f D i a g r a m O b j e c t K e y a n y T y p e z b w N T n L X > < a : K e y > < K e y > L i n k s \ & l t ; C o l u m n s \ S u m   o f   S 2 D   ( d i a s ) & g t ; - & l t ; M e a s u r e s \ S 2 D   ( d i a s ) & g t ; < / K e y > < / a : K e y > < a : V a l u e   i : t y p e = " M e a s u r e G r i d V i e w S t a t e I D i a g r a m L i n k " / > < / a : K e y V a l u e O f D i a g r a m O b j e c t K e y a n y T y p e z b w N T n L X > < a : K e y V a l u e O f D i a g r a m O b j e c t K e y a n y T y p e z b w N T n L X > < a : K e y > < K e y > L i n k s \ & l t ; C o l u m n s \ S u m   o f   S 2 D   ( d i a s ) & g t ; - & l t ; M e a s u r e s \ S 2 D   ( d i a s ) & g t ; \ C O L U M N < / K e y > < / a : K e y > < a : V a l u e   i : t y p e = " M e a s u r e G r i d V i e w S t a t e I D i a g r a m L i n k E n d p o i n t " / > < / a : K e y V a l u e O f D i a g r a m O b j e c t K e y a n y T y p e z b w N T n L X > < a : K e y V a l u e O f D i a g r a m O b j e c t K e y a n y T y p e z b w N T n L X > < a : K e y > < K e y > L i n k s \ & l t ; C o l u m n s \ S u m   o f   S 2 D   ( d i a s ) & g t ; - & l t ; M e a s u r e s \ S 2 D   ( d i a s ) & g t ; \ M E A S U R E < / K e y > < / a : K e y > < a : V a l u e   i : t y p e = " M e a s u r e G r i d V i e w S t a t e I D i a g r a m L i n k E n d p o i n t " / > < / a : K e y V a l u e O f D i a g r a m O b j e c t K e y a n y T y p e z b w N T n L X > < a : K e y V a l u e O f D i a g r a m O b j e c t K e y a n y T y p e z b w N T n L X > < a : K e y > < K e y > L i n k s \ & l t ; C o l u m n s \ A v e r a g e   o f   S 2 D   ( d i a s ) & g t ; - & l t ; M e a s u r e s \ S 2 D   ( d i a s ) & g t ; < / K e y > < / a : K e y > < a : V a l u e   i : t y p e = " M e a s u r e G r i d V i e w S t a t e I D i a g r a m L i n k " / > < / a : K e y V a l u e O f D i a g r a m O b j e c t K e y a n y T y p e z b w N T n L X > < a : K e y V a l u e O f D i a g r a m O b j e c t K e y a n y T y p e z b w N T n L X > < a : K e y > < K e y > L i n k s \ & l t ; C o l u m n s \ A v e r a g e   o f   S 2 D   ( d i a s ) & g t ; - & l t ; M e a s u r e s \ S 2 D   ( d i a s ) & g t ; \ C O L U M N < / K e y > < / a : K e y > < a : V a l u e   i : t y p e = " M e a s u r e G r i d V i e w S t a t e I D i a g r a m L i n k E n d p o i n t " / > < / a : K e y V a l u e O f D i a g r a m O b j e c t K e y a n y T y p e z b w N T n L X > < a : K e y V a l u e O f D i a g r a m O b j e c t K e y a n y T y p e z b w N T n L X > < a : K e y > < K e y > L i n k s \ & l t ; C o l u m n s \ A v e r a g e   o f   S 2 D   ( d i a s ) & g t ; - & l t ; M e a s u r e s \ S 2 D   ( d i a s ) & g t ; \ M E A S U R E < / K e y > < / a : K e y > < a : V a l u e   i : t y p e = " M e a s u r e G r i d V i e w S t a t e I D i a g r a m L i n k E n d p o i n t " / > < / a : K e y V a l u e O f D i a g r a m O b j e c t K e y a n y T y p e z b w N T n L X > < a : K e y V a l u e O f D i a g r a m O b j e c t K e y a n y T y p e z b w N T n L X > < a : K e y > < K e y > L i n k s \ & l t ; C o l u m n s \ S u m   o f   S L A   ( d i a s ) & g t ; - & l t ; M e a s u r e s \ S L A   ( d i a s ) & g t ; < / K e y > < / a : K e y > < a : V a l u e   i : t y p e = " M e a s u r e G r i d V i e w S t a t e I D i a g r a m L i n k " / > < / a : K e y V a l u e O f D i a g r a m O b j e c t K e y a n y T y p e z b w N T n L X > < a : K e y V a l u e O f D i a g r a m O b j e c t K e y a n y T y p e z b w N T n L X > < a : K e y > < K e y > L i n k s \ & l t ; C o l u m n s \ S u m   o f   S L A   ( d i a s ) & g t ; - & l t ; M e a s u r e s \ S L A   ( d i a s ) & g t ; \ C O L U M N < / K e y > < / a : K e y > < a : V a l u e   i : t y p e = " M e a s u r e G r i d V i e w S t a t e I D i a g r a m L i n k E n d p o i n t " / > < / a : K e y V a l u e O f D i a g r a m O b j e c t K e y a n y T y p e z b w N T n L X > < a : K e y V a l u e O f D i a g r a m O b j e c t K e y a n y T y p e z b w N T n L X > < a : K e y > < K e y > L i n k s \ & l t ; C o l u m n s \ S u m   o f   S L A   ( d i a s ) & g t ; - & l t ; M e a s u r e s \ S L A   ( d i a s ) & g t ; \ M E A S U R E < / K e y > < / a : K e y > < a : V a l u e   i : t y p e = " M e a s u r e G r i d V i e w S t a t e I D i a g r a m L i n k E n d p o i n t " / > < / a : K e y V a l u e O f D i a g r a m O b j e c t K e y a n y T y p e z b w N T n L X > < a : K e y V a l u e O f D i a g r a m O b j e c t K e y a n y T y p e z b w N T n L X > < a : K e y > < K e y > L i n k s \ & l t ; C o l u m n s \ A v e r a g e   o f   S L A   ( d i a s ) & g t ; - & l t ; M e a s u r e s \ S L A   ( d i a s ) & g t ; < / K e y > < / a : K e y > < a : V a l u e   i : t y p e = " M e a s u r e G r i d V i e w S t a t e I D i a g r a m L i n k " / > < / a : K e y V a l u e O f D i a g r a m O b j e c t K e y a n y T y p e z b w N T n L X > < a : K e y V a l u e O f D i a g r a m O b j e c t K e y a n y T y p e z b w N T n L X > < a : K e y > < K e y > L i n k s \ & l t ; C o l u m n s \ A v e r a g e   o f   S L A   ( d i a s ) & g t ; - & l t ; M e a s u r e s \ S L A   ( d i a s ) & g t ; \ C O L U M N < / K e y > < / a : K e y > < a : V a l u e   i : t y p e = " M e a s u r e G r i d V i e w S t a t e I D i a g r a m L i n k E n d p o i n t " / > < / a : K e y V a l u e O f D i a g r a m O b j e c t K e y a n y T y p e z b w N T n L X > < a : K e y V a l u e O f D i a g r a m O b j e c t K e y a n y T y p e z b w N T n L X > < a : K e y > < K e y > L i n k s \ & l t ; C o l u m n s \ A v e r a g e   o f   S L A   ( d i a s ) & g t ; - & l t ; M e a s u r e s \ S L A   ( d i a s ) & g t ; \ M E A S U R E < / K e y > < / a : K e y > < a : V a l u e   i : t y p e = " M e a s u r e G r i d V i e w S t a t e I D i a g r a m L i n k E n d p o i n t " / > < / a : K e y V a l u e O f D i a g r a m O b j e c t K e y a n y T y p e z b w N T n L X > < a : K e y V a l u e O f D i a g r a m O b j e c t K e y a n y T y p e z b w N T n L X > < a : K e y > < K e y > L i n k s \ & l t ; C o l u m n s \ M a x   o f   S L A   ( d i a s ) & g t ; - & l t ; M e a s u r e s \ S L A   ( d i a s ) & g t ; < / K e y > < / a : K e y > < a : V a l u e   i : t y p e = " M e a s u r e G r i d V i e w S t a t e I D i a g r a m L i n k " / > < / a : K e y V a l u e O f D i a g r a m O b j e c t K e y a n y T y p e z b w N T n L X > < a : K e y V a l u e O f D i a g r a m O b j e c t K e y a n y T y p e z b w N T n L X > < a : K e y > < K e y > L i n k s \ & l t ; C o l u m n s \ M a x   o f   S L A   ( d i a s ) & g t ; - & l t ; M e a s u r e s \ S L A   ( d i a s ) & g t ; \ C O L U M N < / K e y > < / a : K e y > < a : V a l u e   i : t y p e = " M e a s u r e G r i d V i e w S t a t e I D i a g r a m L i n k E n d p o i n t " / > < / a : K e y V a l u e O f D i a g r a m O b j e c t K e y a n y T y p e z b w N T n L X > < a : K e y V a l u e O f D i a g r a m O b j e c t K e y a n y T y p e z b w N T n L X > < a : K e y > < K e y > L i n k s \ & l t ; C o l u m n s \ M a x   o f   S L A   ( d i a s ) & g t ; - & l t ; M e a s u r e s \ S L A   ( d i a s ) & g t ; \ M E A S U R E < / K e y > < / a : K e y > < a : V a l u e   i : t y p e = " M e a s u r e G r i d V i e w S t a t e I D i a g r a m L i n k E n d p o i n t " / > < / a : K e y V a l u e O f D i a g r a m O b j e c t K e y a n y T y p e z b w N T n L X > < a : K e y V a l u e O f D i a g r a m O b j e c t K e y a n y T y p e z b w N T n L X > < a : K e y > < K e y > L i n k s \ & l t ; C o l u m n s \ M i n   o f   S L A   ( d i a s ) & g t ; - & l t ; M e a s u r e s \ S L A   ( d i a s ) & g t ; < / K e y > < / a : K e y > < a : V a l u e   i : t y p e = " M e a s u r e G r i d V i e w S t a t e I D i a g r a m L i n k " / > < / a : K e y V a l u e O f D i a g r a m O b j e c t K e y a n y T y p e z b w N T n L X > < a : K e y V a l u e O f D i a g r a m O b j e c t K e y a n y T y p e z b w N T n L X > < a : K e y > < K e y > L i n k s \ & l t ; C o l u m n s \ M i n   o f   S L A   ( d i a s ) & g t ; - & l t ; M e a s u r e s \ S L A   ( d i a s ) & g t ; \ C O L U M N < / K e y > < / a : K e y > < a : V a l u e   i : t y p e = " M e a s u r e G r i d V i e w S t a t e I D i a g r a m L i n k E n d p o i n t " / > < / a : K e y V a l u e O f D i a g r a m O b j e c t K e y a n y T y p e z b w N T n L X > < a : K e y V a l u e O f D i a g r a m O b j e c t K e y a n y T y p e z b w N T n L X > < a : K e y > < K e y > L i n k s \ & l t ; C o l u m n s \ M i n   o f   S L A   ( d i a s ) & g t ; - & l t ; M e a s u r e s \ S L A   ( d i a s ) & g t ; \ M E A S U R E < / K e y > < / a : K e y > < a : V a l u e   i : t y p e = " M e a s u r e G r i d V i e w S t a t e I D i a g r a m L i n k E n d p o i n t " / > < / a : K e y V a l u e O f D i a g r a m O b j e c t K e y a n y T y p e z b w N T n L X > < a : K e y V a l u e O f D i a g r a m O b j e c t K e y a n y T y p e z b w N T n L X > < a : K e y > < K e y > L i n k s \ & l t ; C o l u m n s \ M i n   o f   S 2 D   ( d i a s ) & g t ; - & l t ; M e a s u r e s \ S 2 D   ( d i a s ) & g t ; < / K e y > < / a : K e y > < a : V a l u e   i : t y p e = " M e a s u r e G r i d V i e w S t a t e I D i a g r a m L i n k " / > < / a : K e y V a l u e O f D i a g r a m O b j e c t K e y a n y T y p e z b w N T n L X > < a : K e y V a l u e O f D i a g r a m O b j e c t K e y a n y T y p e z b w N T n L X > < a : K e y > < K e y > L i n k s \ & l t ; C o l u m n s \ M i n   o f   S 2 D   ( d i a s ) & g t ; - & l t ; M e a s u r e s \ S 2 D   ( d i a s ) & g t ; \ C O L U M N < / K e y > < / a : K e y > < a : V a l u e   i : t y p e = " M e a s u r e G r i d V i e w S t a t e I D i a g r a m L i n k E n d p o i n t " / > < / a : K e y V a l u e O f D i a g r a m O b j e c t K e y a n y T y p e z b w N T n L X > < a : K e y V a l u e O f D i a g r a m O b j e c t K e y a n y T y p e z b w N T n L X > < a : K e y > < K e y > L i n k s \ & l t ; C o l u m n s \ M i n   o f   S 2 D   ( d i a s ) & g t ; - & l t ; M e a s u r e s \ S 2 D   ( d i a s ) & g t ; \ M E A S U R E < / K e y > < / a : K e y > < a : V a l u e   i : t y p e = " M e a s u r e G r i d V i e w S t a t e I D i a g r a m L i n k E n d p o i n t " / > < / a : K e y V a l u e O f D i a g r a m O b j e c t K e y a n y T y p e z b w N T n L X > < a : K e y V a l u e O f D i a g r a m O b j e c t K e y a n y T y p e z b w N T n L X > < a : K e y > < K e y > L i n k s \ & l t ; C o l u m n s \ M a x   o f   S 2 D   ( d i a s ) & g t ; - & l t ; M e a s u r e s \ S 2 D   ( d i a s ) & g t ; < / K e y > < / a : K e y > < a : V a l u e   i : t y p e = " M e a s u r e G r i d V i e w S t a t e I D i a g r a m L i n k " / > < / a : K e y V a l u e O f D i a g r a m O b j e c t K e y a n y T y p e z b w N T n L X > < a : K e y V a l u e O f D i a g r a m O b j e c t K e y a n y T y p e z b w N T n L X > < a : K e y > < K e y > L i n k s \ & l t ; C o l u m n s \ M a x   o f   S 2 D   ( d i a s ) & g t ; - & l t ; M e a s u r e s \ S 2 D   ( d i a s ) & g t ; \ C O L U M N < / K e y > < / a : K e y > < a : V a l u e   i : t y p e = " M e a s u r e G r i d V i e w S t a t e I D i a g r a m L i n k E n d p o i n t " / > < / a : K e y V a l u e O f D i a g r a m O b j e c t K e y a n y T y p e z b w N T n L X > < a : K e y V a l u e O f D i a g r a m O b j e c t K e y a n y T y p e z b w N T n L X > < a : K e y > < K e y > L i n k s \ & l t ; C o l u m n s \ M a x   o f   S 2 D   ( d i a s ) & g t ; - & l t ; M e a s u r e s \ S 2 D   ( d i a s ) & g t ; \ M E A S U R E < / K e y > < / a : K e y > < a : V a l u e   i : t y p e = " M e a s u r e G r i d V i e w S t a t e I D i a g r a m L i n k E n d p o i n t " / > < / a : K e y V a l u e O f D i a g r a m O b j e c t K e y a n y T y p e z b w N T n L X > < a : K e y V a l u e O f D i a g r a m O b j e c t K e y a n y T y p e z b w N T n L X > < a : K e y > < K e y > L i n k s \ & l t ; C o l u m n s \ S u m   o f   P T L   ( d i a s ) & g t ; - & l t ; M e a s u r e s \ P T L   ( d i a s ) & g t ; < / K e y > < / a : K e y > < a : V a l u e   i : t y p e = " M e a s u r e G r i d V i e w S t a t e I D i a g r a m L i n k " / > < / a : K e y V a l u e O f D i a g r a m O b j e c t K e y a n y T y p e z b w N T n L X > < a : K e y V a l u e O f D i a g r a m O b j e c t K e y a n y T y p e z b w N T n L X > < a : K e y > < K e y > L i n k s \ & l t ; C o l u m n s \ S u m   o f   P T L   ( d i a s ) & g t ; - & l t ; M e a s u r e s \ P T L   ( d i a s ) & g t ; \ C O L U M N < / K e y > < / a : K e y > < a : V a l u e   i : t y p e = " M e a s u r e G r i d V i e w S t a t e I D i a g r a m L i n k E n d p o i n t " / > < / a : K e y V a l u e O f D i a g r a m O b j e c t K e y a n y T y p e z b w N T n L X > < a : K e y V a l u e O f D i a g r a m O b j e c t K e y a n y T y p e z b w N T n L X > < a : K e y > < K e y > L i n k s \ & l t ; C o l u m n s \ S u m   o f   P T L   ( d i a s ) & g t ; - & l t ; M e a s u r e s \ P T L   ( d i a s ) & g t ; \ M E A S U R E < / K e y > < / a : K e y > < a : V a l u e   i : t y p e = " M e a s u r e G r i d V i e w S t a t e I D i a g r a m L i n k E n d p o i n t " / > < / a : K e y V a l u e O f D i a g r a m O b j e c t K e y a n y T y p e z b w N T n L X > < a : K e y V a l u e O f D i a g r a m O b j e c t K e y a n y T y p e z b w N T n L X > < a : K e y > < K e y > L i n k s \ & l t ; C o l u m n s \ A v e r a g e   o f   P T L   ( d i a s ) & g t ; - & l t ; M e a s u r e s \ P T L   ( d i a s ) & g t ; < / K e y > < / a : K e y > < a : V a l u e   i : t y p e = " M e a s u r e G r i d V i e w S t a t e I D i a g r a m L i n k " / > < / a : K e y V a l u e O f D i a g r a m O b j e c t K e y a n y T y p e z b w N T n L X > < a : K e y V a l u e O f D i a g r a m O b j e c t K e y a n y T y p e z b w N T n L X > < a : K e y > < K e y > L i n k s \ & l t ; C o l u m n s \ A v e r a g e   o f   P T L   ( d i a s ) & g t ; - & l t ; M e a s u r e s \ P T L   ( d i a s ) & g t ; \ C O L U M N < / K e y > < / a : K e y > < a : V a l u e   i : t y p e = " M e a s u r e G r i d V i e w S t a t e I D i a g r a m L i n k E n d p o i n t " / > < / a : K e y V a l u e O f D i a g r a m O b j e c t K e y a n y T y p e z b w N T n L X > < a : K e y V a l u e O f D i a g r a m O b j e c t K e y a n y T y p e z b w N T n L X > < a : K e y > < K e y > L i n k s \ & l t ; C o l u m n s \ A v e r a g e   o f   P T L   ( d i a s ) & g t ; - & l t ; M e a s u r e s \ P T L   ( d i a s ) & g t ; \ M E A S U R E < / K e y > < / a : K e y > < a : V a l u e   i : t y p e = " M e a s u r e G r i d V i e w S t a t e I D i a g r a m L i n k E n d p o i n t " / > < / a : K e y V a l u e O f D i a g r a m O b j e c t K e y a n y T y p e z b w N T n L X > < a : K e y V a l u e O f D i a g r a m O b j e c t K e y a n y T y p e z b w N T n L X > < a : K e y > < K e y > L i n k s \ & l t ; C o l u m n s \ M a x   o f   P T L   ( d i a s ) & g t ; - & l t ; M e a s u r e s \ P T L   ( d i a s ) & g t ; < / K e y > < / a : K e y > < a : V a l u e   i : t y p e = " M e a s u r e G r i d V i e w S t a t e I D i a g r a m L i n k " / > < / a : K e y V a l u e O f D i a g r a m O b j e c t K e y a n y T y p e z b w N T n L X > < a : K e y V a l u e O f D i a g r a m O b j e c t K e y a n y T y p e z b w N T n L X > < a : K e y > < K e y > L i n k s \ & l t ; C o l u m n s \ M a x   o f   P T L   ( d i a s ) & g t ; - & l t ; M e a s u r e s \ P T L   ( d i a s ) & g t ; \ C O L U M N < / K e y > < / a : K e y > < a : V a l u e   i : t y p e = " M e a s u r e G r i d V i e w S t a t e I D i a g r a m L i n k E n d p o i n t " / > < / a : K e y V a l u e O f D i a g r a m O b j e c t K e y a n y T y p e z b w N T n L X > < a : K e y V a l u e O f D i a g r a m O b j e c t K e y a n y T y p e z b w N T n L X > < a : K e y > < K e y > L i n k s \ & l t ; C o l u m n s \ M a x   o f   P T L   ( d i a s ) & g t ; - & l t ; M e a s u r e s \ P T L   ( d i a s ) & g t ; \ M E A S U R E < / K e y > < / a : K e y > < a : V a l u e   i : t y p e = " M e a s u r e G r i d V i e w S t a t e I D i a g r a m L i n k E n d p o i n t " / > < / a : K e y V a l u e O f D i a g r a m O b j e c t K e y a n y T y p e z b w N T n L X > < a : K e y V a l u e O f D i a g r a m O b j e c t K e y a n y T y p e z b w N T n L X > < a : K e y > < K e y > L i n k s \ & l t ; C o l u m n s \ M i n   o f   P T L   ( d i a s ) & g t ; - & l t ; M e a s u r e s \ P T L   ( d i a s ) & g t ; < / K e y > < / a : K e y > < a : V a l u e   i : t y p e = " M e a s u r e G r i d V i e w S t a t e I D i a g r a m L i n k " / > < / a : K e y V a l u e O f D i a g r a m O b j e c t K e y a n y T y p e z b w N T n L X > < a : K e y V a l u e O f D i a g r a m O b j e c t K e y a n y T y p e z b w N T n L X > < a : K e y > < K e y > L i n k s \ & l t ; C o l u m n s \ M i n   o f   P T L   ( d i a s ) & g t ; - & l t ; M e a s u r e s \ P T L   ( d i a s ) & g t ; \ C O L U M N < / K e y > < / a : K e y > < a : V a l u e   i : t y p e = " M e a s u r e G r i d V i e w S t a t e I D i a g r a m L i n k E n d p o i n t " / > < / a : K e y V a l u e O f D i a g r a m O b j e c t K e y a n y T y p e z b w N T n L X > < a : K e y V a l u e O f D i a g r a m O b j e c t K e y a n y T y p e z b w N T n L X > < a : K e y > < K e y > L i n k s \ & l t ; C o l u m n s \ M i n   o f   P T L   ( d i a s ) & g t ; - & l t ; M e a s u r e s \ P T L   ( d i a s ) & g t ; \ M E A S U R E < / K e y > < / a : K e y > < a : V a l u e   i : t y p e = " M e a s u r e G r i d V i e w S t a t e I D i a g r a m L i n k E n d p o i n t " / > < / a : K e y V a l u e O f D i a g r a m O b j e c t K e y a n y T y p e z b w N T n L X > < a : K e y V a l u e O f D i a g r a m O b j e c t K e y a n y T y p e z b w N T n L X > < a : K e y > < K e y > L i n k s \ & l t ; C o l u m n s \ S u m   o f   I D   P e d i d o & g t ; - & l t ; M e a s u r e s \ I D   P e d i d o & g t ; < / K e y > < / a : K e y > < a : V a l u e   i : t y p e = " M e a s u r e G r i d V i e w S t a t e I D i a g r a m L i n k " / > < / a : K e y V a l u e O f D i a g r a m O b j e c t K e y a n y T y p e z b w N T n L X > < a : K e y V a l u e O f D i a g r a m O b j e c t K e y a n y T y p e z b w N T n L X > < a : K e y > < K e y > L i n k s \ & l t ; C o l u m n s \ S u m   o f   I D   P e d i d o & g t ; - & l t ; M e a s u r e s \ I D   P e d i d o & g t ; \ C O L U M N < / K e y > < / a : K e y > < a : V a l u e   i : t y p e = " M e a s u r e G r i d V i e w S t a t e I D i a g r a m L i n k E n d p o i n t " / > < / a : K e y V a l u e O f D i a g r a m O b j e c t K e y a n y T y p e z b w N T n L X > < a : K e y V a l u e O f D i a g r a m O b j e c t K e y a n y T y p e z b w N T n L X > < a : K e y > < K e y > L i n k s \ & l t ; C o l u m n s \ S u m   o f   I D   P e d i d o & g t ; - & l t ; M e a s u r e s \ I D   P e d i d o & g t ; \ M E A S U R E < / K e y > < / a : K e y > < a : V a l u e   i : t y p e = " M e a s u r e G r i d V i e w S t a t e I D i a g r a m L i n k E n d p o i n t " / > < / a : K e y V a l u e O f D i a g r a m O b j e c t K e y a n y T y p e z b w N T n L X > < a : K e y V a l u e O f D i a g r a m O b j e c t K e y a n y T y p e z b w N T n L X > < a : K e y > < K e y > L i n k s \ & l t ; C o l u m n s \ S u m   o f   L o n g i t u d e & g t ; - & l t ; M e a s u r e s \ L o n g i t u d e & g t ; < / K e y > < / a : K e y > < a : V a l u e   i : t y p e = " M e a s u r e G r i d V i e w S t a t e I D i a g r a m L i n k " / > < / a : K e y V a l u e O f D i a g r a m O b j e c t K e y a n y T y p e z b w N T n L X > < a : K e y V a l u e O f D i a g r a m O b j e c t K e y a n y T y p e z b w N T n L X > < a : K e y > < K e y > L i n k s \ & l t ; C o l u m n s \ S u m   o f   L o n g i t u d e & g t ; - & l t ; M e a s u r e s \ L o n g i t u d e & g t ; \ C O L U M N < / K e y > < / a : K e y > < a : V a l u e   i : t y p e = " M e a s u r e G r i d V i e w S t a t e I D i a g r a m L i n k E n d p o i n t " / > < / a : K e y V a l u e O f D i a g r a m O b j e c t K e y a n y T y p e z b w N T n L X > < a : K e y V a l u e O f D i a g r a m O b j e c t K e y a n y T y p e z b w N T n L X > < a : K e y > < K e y > L i n k s \ & l t ; C o l u m n s \ S u m   o f   L o n g i t u d e & g t ; - & l t ; M e a s u r e s \ L o n g i t u d e & g t ; \ M E A S U R E < / K e y > < / a : K e y > < a : V a l u e   i : t y p e = " M e a s u r e G r i d V i e w S t a t e I D i a g r a m L i n k E n d p o i n t " / > < / a : K e y V a l u e O f D i a g r a m O b j e c t K e y a n y T y p e z b w N T n L X > < / V i e w S t a t e s > < / D i a g r a m M a n a g e r . S e r i a l i z a b l e D i a g r a m > < D i a g r a m M a n a g e r . S e r i a l i z a b l e D i a g r a m > < A d a p t e r   i : t y p e = " M e a s u r e D i a g r a m S a n d b o x A d a p t e r " > < T a b l e N a m e > Q R _ P e d i d o s 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 Q R _ P e d i d o s 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  P e d i d o < / K e y > < / D i a g r a m O b j e c t K e y > < D i a g r a m O b j e c t K e y > < K e y > C o l u m n s \ I D   P r o d u t o < / K e y > < / D i a g r a m O b j e c t K e y > < D i a g r a m O b j e c t K e y > < K e y > C o l u m n s \ Q u a n t i d a d e < / K e y > < / D i a g r a m O b j e c t K e y > < D i a g r a m O b j e c t K e y > < K e y > C o l u m n s \ S t a t u s   d o   p e d i d o < / K e y > < / D i a g r a m O b j e c t K e y > < D i a g r a m O b j e c t K e y > < K e y > C o l u m n s \ D a t a   d a   c o m p r a 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  P e d i d o < / K e y > < / a : K e y > < a : V a l u e   i : t y p e = " M e a s u r e G r i d N o d e V i e w S t a t e " > < L a y e d O u t > t r u e < / L a y e d O u t > < / a : V a l u e > < / a : K e y V a l u e O f D i a g r a m O b j e c t K e y a n y T y p e z b w N T n L X > < a : K e y V a l u e O f D i a g r a m O b j e c t K e y a n y T y p e z b w N T n L X > < a : K e y > < K e y > C o l u m n s \ I D   P r o d u t o < / K e y > < / a : K e y > < a : V a l u e   i : t y p e = " M e a s u r e G r i d N o d e V i e w S t a t e " > < C o l u m n > 1 < / C o l u m n > < L a y e d O u t > t r u e < / L a y e d O u t > < / a : V a l u e > < / a : K e y V a l u e O f D i a g r a m O b j e c t K e y a n y T y p e z b w N T n L X > < a : K e y V a l u e O f D i a g r a m O b j e c t K e y a n y T y p e z b w N T n L X > < a : K e y > < K e y > C o l u m n s \ Q u a n t i d a d e < / K e y > < / a : K e y > < a : V a l u e   i : t y p e = " M e a s u r e G r i d N o d e V i e w S t a t e " > < C o l u m n > 2 < / C o l u m n > < L a y e d O u t > t r u e < / L a y e d O u t > < / a : V a l u e > < / a : K e y V a l u e O f D i a g r a m O b j e c t K e y a n y T y p e z b w N T n L X > < a : K e y V a l u e O f D i a g r a m O b j e c t K e y a n y T y p e z b w N T n L X > < a : K e y > < K e y > C o l u m n s \ S t a t u s   d o   p e d i d o < / K e y > < / a : K e y > < a : V a l u e   i : t y p e = " M e a s u r e G r i d N o d e V i e w S t a t e " > < C o l u m n > 3 < / C o l u m n > < L a y e d O u t > t r u e < / L a y e d O u t > < / a : V a l u e > < / a : K e y V a l u e O f D i a g r a m O b j e c t K e y a n y T y p e z b w N T n L X > < a : K e y V a l u e O f D i a g r a m O b j e c t K e y a n y T y p e z b w N T n L X > < a : K e y > < K e y > C o l u m n s \ D a t a   d a   c o m p r a < / K e y > < / a : K e y > < a : V a l u e   i : t y p e = " M e a s u r e G r i d N o d e V i e w S t a t e " > < C o l u m n > 4 < / C o l u m n > < L a y e d O u t > t r u e < / L a y e d O u t > < / a : V a l u e > < / a : K e y V a l u e O f D i a g r a m O b j e c t K e y a n y T y p e z b w N T n L X > < / V i e w S t a t e s > < / D i a g r a m M a n a g e r . S e r i a l i z a b l e D i a g r a m > < D i a g r a m M a n a g e r . S e r i a l i z a b l e D i a g r a m > < A d a p t e r   i : t y p e = " M e a s u r e D i a g r a m S a n d b o x A d a p t e r " > < T a b l e N a m e > D I M _ L o c a l i d a d e 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 D I M _ L o c a l i d a d e 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 C o l u m n s \ L a t < / K e y > < / D i a g r a m O b j e c t K e y > < D i a g r a m O b j e c t K e y > < K e y > C o l u m n s \ L o n < / K e y > < / D i a g r a m O b j e c t K e y > < D i a g r a m O b j e c t K e y > < K e y > C o l u m n s \ U F   d a   e n t r e g a < / K e y > < / D i a g r a m O b j e c t K e y > < D i a g r a m O b j e c t K e y > < K e y > C o l u m n s \ E s t a d o < / K e y > < / D i a g r a m O b j e c t K e y > < D i a g r a m O b j e c t K e y > < K e y > C o l u m n s \ R e g i � o < / 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 C o l u m n s \ L a t < / K e y > < / a : K e y > < a : V a l u e   i : t y p e = " M e a s u r e G r i d N o d e V i e w S t a t e " > < C o l u m n > 1 < / C o l u m n > < L a y e d O u t > t r u e < / L a y e d O u t > < / a : V a l u e > < / a : K e y V a l u e O f D i a g r a m O b j e c t K e y a n y T y p e z b w N T n L X > < a : K e y V a l u e O f D i a g r a m O b j e c t K e y a n y T y p e z b w N T n L X > < a : K e y > < K e y > C o l u m n s \ L o n < / K e y > < / a : K e y > < a : V a l u e   i : t y p e = " M e a s u r e G r i d N o d e V i e w S t a t e " > < C o l u m n > 2 < / C o l u m n > < L a y e d O u t > t r u e < / L a y e d O u t > < / a : V a l u e > < / a : K e y V a l u e O f D i a g r a m O b j e c t K e y a n y T y p e z b w N T n L X > < a : K e y V a l u e O f D i a g r a m O b j e c t K e y a n y T y p e z b w N T n L X > < a : K e y > < K e y > C o l u m n s \ U F   d a   e n t r e g a < / K e y > < / a : K e y > < a : V a l u e   i : t y p e = " M e a s u r e G r i d N o d e V i e w S t a t e " > < C o l u m n > 3 < / C o l u m n > < L a y e d O u t > t r u e < / L a y e d O u t > < / a : V a l u e > < / a : K e y V a l u e O f D i a g r a m O b j e c t K e y a n y T y p e z b w N T n L X > < a : K e y V a l u e O f D i a g r a m O b j e c t K e y a n y T y p e z b w N T n L X > < a : K e y > < K e y > C o l u m n s \ E s t a d o < / K e y > < / a : K e y > < a : V a l u e   i : t y p e = " M e a s u r e G r i d N o d e V i e w S t a t e " > < C o l u m n > 4 < / C o l u m n > < L a y e d O u t > t r u e < / L a y e d O u t > < / a : V a l u e > < / a : K e y V a l u e O f D i a g r a m O b j e c t K e y a n y T y p e z b w N T n L X > < a : K e y V a l u e O f D i a g r a m O b j e c t K e y a n y T y p e z b w N T n L X > < a : K e y > < K e y > C o l u m n s \ R e g i � o < / K e y > < / a : K e y > < a : V a l u e   i : t y p e = " M e a s u r e G r i d N o d e V i e w S t a t e " > < C o l u m n > 5 < / C o l u m n > < L a y e d O u t > t r u e < / L a y e d O u t > < / a : V a l u e > < / a : K e y V a l u e O f D i a g r a m O b j e c t K e y a n y T y p e z b w N T n L X > < / V i e w S t a t e s > < / D i a g r a m M a n a g e r . S e r i a l i z a b l e D i a g r a m > < D i a g r a m M a n a g e r . S e r i a l i z a b l e D i a g r a m > < A d a p t e r   i : t y p e = " M e a s u r e D i a g r a m S a n d b o x A d a p t e r " > < T a b l e N a m e > D I M _ V e i c u l o 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 D I M _ V e i c u l o 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 C o l u m n s \ C o d i g o < / K e y > < / D i a g r a m O b j e c t K e y > < D i a g r a m O b j e c t K e y > < K e y > C o l u m n s \ T i p o < / 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 C o l u m n s \ C o d i g o < / K e y > < / a : K e y > < a : V a l u e   i : t y p e = " M e a s u r e G r i d N o d e V i e w S t a t e " > < C o l u m n > 1 < / C o l u m n > < L a y e d O u t > t r u e < / L a y e d O u t > < / a : V a l u e > < / a : K e y V a l u e O f D i a g r a m O b j e c t K e y a n y T y p e z b w N T n L X > < a : K e y V a l u e O f D i a g r a m O b j e c t K e y a n y T y p e z b w N T n L X > < a : K e y > < K e y > C o l u m n s \ T i p o < / K e y > < / a : K e y > < a : V a l u e   i : t y p e = " M e a s u r e G r i d N o d e V i e w S t a t e " > < C o l u m n > 2 < / C o l u m n > < L a y e d O u t > t r u e < / L a y e d O u t > < / a : V a l u e > < / a : K e y V a l u e O f D i a g r a m O b j e c t K e y a n y T y p e z b w N T n L X > < a : K e y V a l u e O f D i a g r a m O b j e c t K e y a n y T y p e z b w N T n L X > < a : K e y > < K e y > C o l u m n s \ S t a t u s < / K e y > < / a : K e y > < a : V a l u e   i : t y p e = " M e a s u r e G r i d N o d e V i e w S t a t e " > < C o l u m n > 3 < / C o l u m n > < L a y e d O u t > t r u e < / L a y e d O u t > < / a : V a l u e > < / a : K e y V a l u e O f D i a g r a m O b j e c t K e y a n y T y p e z b w N T n L X > < / V i e w S t a t e s > < / D i a g r a m M a n a g e r . S e r i a l i z a b l e D i a g r a m > < D i a g r a m M a n a g e r . S e r i a l i z a b l e D i a g r a m > < A d a p t e r   i : t y p e = " M e a s u r e D i a g r a m S a n d b o x A d a p t e r " > < T a b l e N a m e > D I M _ P r o d u t o 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 D I M _ P r o d u t o 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 C o l u m n s \ P r o d u t o < / K e y > < / D i a g r a m O b j e c t K e y > < D i a g r a m O b j e c t K e y > < K e y > C o l u m n s \ p r e � o < / 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 C o l u m n s \ P r o d u t o < / K e y > < / a : K e y > < a : V a l u e   i : t y p e = " M e a s u r e G r i d N o d e V i e w S t a t e " > < C o l u m n > 1 < / C o l u m n > < L a y e d O u t > t r u e < / L a y e d O u t > < / a : V a l u e > < / a : K e y V a l u e O f D i a g r a m O b j e c t K e y a n y T y p e z b w N T n L X > < a : K e y V a l u e O f D i a g r a m O b j e c t K e y a n y T y p e z b w N T n L X > < a : K e y > < K e y > C o l u m n s \ p r e � o < / K e y > < / a : K e y > < a : V a l u e   i : t y p e = " M e a s u r e G r i d N o d e V i e w S t a t e " > < C o l u m n > 2 < / C o l u m n > < L a y e d O u t > t r u e < / L a y e d O u t > < / a : V a l u e > < / a : K e y V a l u e O f D i a g r a m O b j e c t K e y a n y T y p e z b w N T n L X > < / V i e w S t a t e s > < / D i a g r a m M a n a g e r . S e r i a l i z a b l e D i a g r a m > < D i a g r a m M a n a g e r . S e r i a l i z a b l e D i a g r a m > < A d a p t e r   i : t y p e = " M e a s u r e D i a g r a m S a n d b o x A d a p t e r " > < T a b l e N a m e > D I M _ S t a t u s _ E n t r e g a 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 D I M _ S t a t u s _ E n t r e g a 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 C o l u m n s \ C a t e g o r i a 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 C o l u m n s \ C a t e g o r i a < / K e y > < / a : K e y > < a : V a l u e   i : t y p e = " M e a s u r e G r i d N o d e V i e w S t a t e " > < C o l u m n > 1 < / C o l u m n > < L a y e d O u t > t r u e < / L a y e d O u t > < / a : V a l u e > < / a : K e y V a l u e O f D i a g r a m O b j e c t K e y a n y T y p e z b w N T n L X > < / V i e w S t a t e s > < / D i a g r a m M a n a g e r . S e r i a l i z a b l e D i a g r a m > < D i a g r a m M a n a g e r . S e r i a l i z a b l e D i a g r a m > < A d a p t e r   i : t y p e = " M e a s u r e D i a g r a m S a n d b o x A d a p t e r " > < T a b l e N a m e > D I M _ D a t a _ E n t r e g a 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 D I M _ D a t a _ E n t r e g a 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 C o l u m n s \ D a t a   d e   e n t r e g a < / K e y > < / D i a g r a m O b j e c t K e y > < D i a g r a m O b j e c t K e y > < K e y > C o l u m n s \ D a t a < / K e y > < / D i a g r a m O b j e c t K e y > < D i a g r a m O b j e c t K e y > < K e y > C o l u m n s \ A n o < / K e y > < / D i a g r a m O b j e c t K e y > < D i a g r a m O b j e c t K e y > < K e y > C o l u m n s \ M e s < / K e y > < / D i a g r a m O b j e c t K e y > < D i a g r a m O b j e c t K e y > < K e y > C o l u m n s \ N o m e   M e s < / K e y > < / D i a g r a m O b j e c t K e y > < D i a g r a m O b j e c t K e y > < K e y > C o l u m n s \ T r i m e s t r e 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 C o l u m n s \ D a t a   d e   e n t r e g a < / K e y > < / a : K e y > < a : V a l u e   i : t y p e = " M e a s u r e G r i d N o d e V i e w S t a t e " > < L a y e d O u t > t r u e < / L a y e d O u t > < / a : V a l u e > < / a : K e y V a l u e O f D i a g r a m O b j e c t K e y a n y T y p e z b w N T n L X > < a : K e y V a l u e O f D i a g r a m O b j e c t K e y a n y T y p e z b w N T n L X > < a : K e y > < K e y > C o l u m n s \ D a t a < / K e y > < / a : K e y > < a : V a l u e   i : t y p e = " M e a s u r e G r i d N o d e V i e w S t a t e " > < C o l u m n > 1 < / C o l u m n > < L a y e d O u t > t r u e < / L a y e d O u t > < / a : V a l u e > < / a : K e y V a l u e O f D i a g r a m O b j e c t K e y a n y T y p e z b w N T n L X > < a : K e y V a l u e O f D i a g r a m O b j e c t K e y a n y T y p e z b w N T n L X > < a : K e y > < K e y > C o l u m n s \ A n o < / K e y > < / a : K e y > < a : V a l u e   i : t y p e = " M e a s u r e G r i d N o d e V i e w S t a t e " > < C o l u m n > 2 < / C o l u m n > < L a y e d O u t > t r u e < / L a y e d O u t > < / a : V a l u e > < / a : K e y V a l u e O f D i a g r a m O b j e c t K e y a n y T y p e z b w N T n L X > < a : K e y V a l u e O f D i a g r a m O b j e c t K e y a n y T y p e z b w N T n L X > < a : K e y > < K e y > C o l u m n s \ M e s < / K e y > < / a : K e y > < a : V a l u e   i : t y p e = " M e a s u r e G r i d N o d e V i e w S t a t e " > < C o l u m n > 3 < / C o l u m n > < L a y e d O u t > t r u e < / L a y e d O u t > < / a : V a l u e > < / a : K e y V a l u e O f D i a g r a m O b j e c t K e y a n y T y p e z b w N T n L X > < a : K e y V a l u e O f D i a g r a m O b j e c t K e y a n y T y p e z b w N T n L X > < a : K e y > < K e y > C o l u m n s \ N o m e   M e s < / K e y > < / a : K e y > < a : V a l u e   i : t y p e = " M e a s u r e G r i d N o d e V i e w S t a t e " > < C o l u m n > 4 < / C o l u m n > < L a y e d O u t > t r u e < / L a y e d O u t > < / a : V a l u e > < / a : K e y V a l u e O f D i a g r a m O b j e c t K e y a n y T y p e z b w N T n L X > < a : K e y V a l u e O f D i a g r a m O b j e c t K e y a n y T y p e z b w N T n L X > < a : K e y > < K e y > C o l u m n s \ T r i m e s t r e < / 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 T a g s \ T a b l e s \ & l t ; T a b l e s \ Q R _ L o c a l i d a d e & g t ; < / K e y > < / D i a g r a m O b j e c t K e y > < D i a g r a m O b j e c t K e y > < K e y > D y n a m i c   T a g s \ T a b l e s \ & l t ; T a b l e s \ D I M _ L o c a l i d a d e & g t ; < / K e y > < / D i a g r a m O b j e c t K e y > < D i a g r a m O b j e c t K e y > < K e y > D y n a m i c   T a g s \ T a b l e s \ & l t ; T a b l e s \ D I M _ V e i c u l o & g t ; < / K e y > < / D i a g r a m O b j e c t K e y > < D i a g r a m O b j e c t K e y > < K e y > D y n a m i c   T a g s \ T a b l e s \ & l t ; T a b l e s \ D I M _ P r o d u t o & g t ; < / K e y > < / D i a g r a m O b j e c t K e y > < D i a g r a m O b j e c t K e y > < K e y > D y n a m i c   T a g s \ T a b l e s \ & l t ; T a b l e s \ D I M _ S t a t u s _ E n t r e g a & g t ; < / K e y > < / D i a g r a m O b j e c t K e y > < D i a g r a m O b j e c t K e y > < K e y > D y n a m i c   T a g s \ T a b l e s \ & l t ; T a b l e s \ D I M _ D a t a _ E n t r e g a & g t ; < / K e y > < / D i a g r a m O b j e c t K e y > < D i a g r a m O b j e c t K e y > < K e y > D y n a m i c   T a g s \ T a b l e s \ & l t ; T a b l e s \ F T _ E n t r e g a s & g t ; < / K e y > < / D i a g r a m O b j e c t K e y > < D i a g r a m O b j e c t K e y > < K e y > D y n a m i c   T a g s \ T a b l e s \ & l t ; T a b l e s \ C a l e n d a r & g t ; < / K e y > < / D i a g r a m O b j e c t K e y > < D i a g r a m O b j e c t K e y > < K e y > D y n a m i c   T a g s \ H i e r a r c h i e s \ & l t ; T a b l e s \ C a l e n d a r \ H i e r a r c h i e s \ D a t e   H i e r a r c h y & g t ; < / K e y > < / D i a g r a m O b j e c t K e y > < D i a g r a m O b j e c t K e y > < K e y > D y n a m i c   T a g s \ T a b l e s \ & l t ; T a b l e s \ F T _ E s t o q u e & g t ; < / K e y > < / D i a g r a m O b j e c t K e y > < D i a g r a m O b j e c t K e y > < K e y > T a b l e s \ Q R _ L o c a l i d a d e < / K e y > < / D i a g r a m O b j e c t K e y > < D i a g r a m O b j e c t K e y > < K e y > T a b l e s \ Q R _ L o c a l i d a d e \ C o l u m n s \ I D < / K e y > < / D i a g r a m O b j e c t K e y > < D i a g r a m O b j e c t K e y > < K e y > T a b l e s \ Q R _ L o c a l i d a d e \ C o l u m n s \ L a t , L o n < / K e y > < / D i a g r a m O b j e c t K e y > < D i a g r a m O b j e c t K e y > < K e y > T a b l e s \ Q R _ L o c a l i d a d e \ C o l u m n s \ U F   d a   e n t r e g a < / K e y > < / D i a g r a m O b j e c t K e y > < D i a g r a m O b j e c t K e y > < K e y > T a b l e s \ Q R _ L o c a l i d a d e \ C o l u m n s \ E s t a d o < / K e y > < / D i a g r a m O b j e c t K e y > < D i a g r a m O b j e c t K e y > < K e y > T a b l e s \ Q R _ L o c a l i d a d e \ C o l u m n s \ R e g i � o < / K e y > < / D i a g r a m O b j e c t K e y > < D i a g r a m O b j e c t K e y > < K e y > T a b l e s \ D I M _ L o c a l i d a d e < / K e y > < / D i a g r a m O b j e c t K e y > < D i a g r a m O b j e c t K e y > < K e y > T a b l e s \ D I M _ L o c a l i d a d e \ C o l u m n s \ I D < / K e y > < / D i a g r a m O b j e c t K e y > < D i a g r a m O b j e c t K e y > < K e y > T a b l e s \ D I M _ L o c a l i d a d e \ C o l u m n s \ L a t < / K e y > < / D i a g r a m O b j e c t K e y > < D i a g r a m O b j e c t K e y > < K e y > T a b l e s \ D I M _ L o c a l i d a d e \ C o l u m n s \ L o n < / K e y > < / D i a g r a m O b j e c t K e y > < D i a g r a m O b j e c t K e y > < K e y > T a b l e s \ D I M _ L o c a l i d a d e \ C o l u m n s \ U F   d a   e n t r e g a < / K e y > < / D i a g r a m O b j e c t K e y > < D i a g r a m O b j e c t K e y > < K e y > T a b l e s \ D I M _ L o c a l i d a d e \ C o l u m n s \ E s t a d o < / K e y > < / D i a g r a m O b j e c t K e y > < D i a g r a m O b j e c t K e y > < K e y > T a b l e s \ D I M _ L o c a l i d a d e \ C o l u m n s \ R e g i � o < / K e y > < / D i a g r a m O b j e c t K e y > < D i a g r a m O b j e c t K e y > < K e y > T a b l e s \ D I M _ V e i c u l o < / K e y > < / D i a g r a m O b j e c t K e y > < D i a g r a m O b j e c t K e y > < K e y > T a b l e s \ D I M _ V e i c u l o \ C o l u m n s \ I D < / K e y > < / D i a g r a m O b j e c t K e y > < D i a g r a m O b j e c t K e y > < K e y > T a b l e s \ D I M _ V e i c u l o \ C o l u m n s \ C o d i g o < / K e y > < / D i a g r a m O b j e c t K e y > < D i a g r a m O b j e c t K e y > < K e y > T a b l e s \ D I M _ V e i c u l o \ C o l u m n s \ T i p o < / K e y > < / D i a g r a m O b j e c t K e y > < D i a g r a m O b j e c t K e y > < K e y > T a b l e s \ D I M _ V e i c u l o \ C o l u m n s \ S t a t u s < / K e y > < / D i a g r a m O b j e c t K e y > < D i a g r a m O b j e c t K e y > < K e y > T a b l e s \ D I M _ V e i c u l o \ M e a s u r e s \ C o u n t   o f   S t a t u s < / K e y > < / D i a g r a m O b j e c t K e y > < D i a g r a m O b j e c t K e y > < K e y > T a b l e s \ D I M _ V e i c u l o \ C o u n t   o f   S t a t u s \ A d d i t i o n a l   I n f o \ I m p l i c i t   M e a s u r e < / K e y > < / D i a g r a m O b j e c t K e y > < D i a g r a m O b j e c t K e y > < K e y > T a b l e s \ D I M _ P r o d u t o < / K e y > < / D i a g r a m O b j e c t K e y > < D i a g r a m O b j e c t K e y > < K e y > T a b l e s \ D I M _ P r o d u t o \ C o l u m n s \ I D < / K e y > < / D i a g r a m O b j e c t K e y > < D i a g r a m O b j e c t K e y > < K e y > T a b l e s \ D I M _ P r o d u t o \ C o l u m n s \ P r o d u t o < / K e y > < / D i a g r a m O b j e c t K e y > < D i a g r a m O b j e c t K e y > < K e y > T a b l e s \ D I M _ P r o d u t o \ C o l u m n s \ p r e � o < / K e y > < / D i a g r a m O b j e c t K e y > < D i a g r a m O b j e c t K e y > < K e y > T a b l e s \ D I M _ S t a t u s _ E n t r e g a < / K e y > < / D i a g r a m O b j e c t K e y > < D i a g r a m O b j e c t K e y > < K e y > T a b l e s \ D I M _ S t a t u s _ E n t r e g a \ C o l u m n s \ I D < / K e y > < / D i a g r a m O b j e c t K e y > < D i a g r a m O b j e c t K e y > < K e y > T a b l e s \ D I M _ S t a t u s _ E n t r e g a \ C o l u m n s \ C a t e g o r i a < / K e y > < / D i a g r a m O b j e c t K e y > < D i a g r a m O b j e c t K e y > < K e y > T a b l e s \ D I M _ D a t a _ E n t r e g a < / K e y > < / D i a g r a m O b j e c t K e y > < D i a g r a m O b j e c t K e y > < K e y > T a b l e s \ D I M _ D a t a _ E n t r e g a \ C o l u m n s \ D a t a   d e   e n t r e g a < / K e y > < / D i a g r a m O b j e c t K e y > < D i a g r a m O b j e c t K e y > < K e y > T a b l e s \ D I M _ D a t a _ E n t r e g a \ C o l u m n s \ D a t a < / K e y > < / D i a g r a m O b j e c t K e y > < D i a g r a m O b j e c t K e y > < K e y > T a b l e s \ D I M _ D a t a _ E n t r e g a \ C o l u m n s \ A n o < / K e y > < / D i a g r a m O b j e c t K e y > < D i a g r a m O b j e c t K e y > < K e y > T a b l e s \ D I M _ D a t a _ E n t r e g a \ C o l u m n s \ M e s < / K e y > < / D i a g r a m O b j e c t K e y > < D i a g r a m O b j e c t K e y > < K e y > T a b l e s \ D I M _ D a t a _ E n t r e g a \ C o l u m n s \ N o m e   M e s < / K e y > < / D i a g r a m O b j e c t K e y > < D i a g r a m O b j e c t K e y > < K e y > T a b l e s \ D I M _ D a t a _ E n t r e g a \ C o l u m n s \ T r i m e s t r e < / K e y > < / D i a g r a m O b j e c t K e y > < D i a g r a m O b j e c t K e y > < K e y > T a b l e s \ F T _ E n t r e g a s < / K e y > < / D i a g r a m O b j e c t K e y > < D i a g r a m O b j e c t K e y > < K e y > T a b l e s \ F T _ E n t r e g a s \ C o l u m n s \ I D < / K e y > < / D i a g r a m O b j e c t K e y > < D i a g r a m O b j e c t K e y > < K e y > T a b l e s \ F T _ E n t r e g a s \ C o l u m n s \ I D   P r o d u t o < / K e y > < / D i a g r a m O b j e c t K e y > < D i a g r a m O b j e c t K e y > < K e y > T a b l e s \ F T _ E n t r e g a s \ C o l u m n s \ I D   V e � c u l o < / K e y > < / D i a g r a m O b j e c t K e y > < D i a g r a m O b j e c t K e y > < K e y > T a b l e s \ F T _ E n t r e g a s \ C o l u m n s \ I D   L o c a l i d a d e < / K e y > < / D i a g r a m O b j e c t K e y > < D i a g r a m O b j e c t K e y > < K e y > T a b l e s \ F T _ E n t r e g a s \ C o l u m n s \ I D   S t a t u s < / K e y > < / D i a g r a m O b j e c t K e y > < D i a g r a m O b j e c t K e y > < K e y > T a b l e s \ F T _ E n t r e g a s \ C o l u m n s \ Q u a n t i d a d e   C o m p r a d a < / K e y > < / D i a g r a m O b j e c t K e y > < D i a g r a m O b j e c t K e y > < K e y > T a b l e s \ F T _ E n t r e g a s \ C o l u m n s \ D a t a   d e   e n t r e g a < / K e y > < / D i a g r a m O b j e c t K e y > < D i a g r a m O b j e c t K e y > < K e y > T a b l e s \ F T _ E n t r e g a s \ C o l u m n s \ P T L   ( d i a s ) < / K e y > < / D i a g r a m O b j e c t K e y > < D i a g r a m O b j e c t K e y > < K e y > T a b l e s \ F T _ E n t r e g a s \ C o l u m n s \ S 2 D   ( d i a s ) < / K e y > < / D i a g r a m O b j e c t K e y > < D i a g r a m O b j e c t K e y > < K e y > T a b l e s \ F T _ E n t r e g a s \ C o l u m n s \ S L A < / K e y > < / D i a g r a m O b j e c t K e y > < D i a g r a m O b j e c t K e y > < K e y > T a b l e s \ F T _ E n t r e g a s \ C o l u m n s \ M o d u l o   S L A   ( d i a s ) < / K e y > < / D i a g r a m O b j e c t K e y > < D i a g r a m O b j e c t K e y > < K e y > T a b l e s \ F T _ E n t r e g a s \ C o l u m n s \ S u b t o t a l < / K e y > < / D i a g r a m O b j e c t K e y > < D i a g r a m O b j e c t K e y > < K e y > T a b l e s \ F T _ E n t r e g a s \ M e a s u r e s \ S 2 D   -   Q 1 < / K e y > < / D i a g r a m O b j e c t K e y > < D i a g r a m O b j e c t K e y > < K e y > T a b l e s \ F T _ E n t r e g a s \ M e a s u r e s \ S 2 D   -   Q 3 < / K e y > < / D i a g r a m O b j e c t K e y > < D i a g r a m O b j e c t K e y > < K e y > T a b l e s \ F T _ E n t r e g a s \ M e a s u r e s \ S 2 D   -   I Q < / K e y > < / D i a g r a m O b j e c t K e y > < D i a g r a m O b j e c t K e y > < K e y > T a b l e s \ F T _ E n t r e g a s \ M e a s u r e s \ S 2 D   -   M a x   B o x p l o t < / K e y > < / D i a g r a m O b j e c t K e y > < D i a g r a m O b j e c t K e y > < K e y > T a b l e s \ F T _ E n t r e g a s \ M e a s u r e s \ S 2 D   -   M i n   B o x p l o t < / K e y > < / D i a g r a m O b j e c t K e y > < D i a g r a m O b j e c t K e y > < K e y > T a b l e s \ F T _ E n t r e g a s \ M e a s u r e s \ S 2 D   -   M e d i a n a < / K e y > < / D i a g r a m O b j e c t K e y > < D i a g r a m O b j e c t K e y > < K e y > T a b l e s \ F T _ E n t r e g a s \ M e a s u r e s \ S 2 D   -   M a x   O u t l i e r s < / K e y > < / D i a g r a m O b j e c t K e y > < D i a g r a m O b j e c t K e y > < K e y > T a b l e s \ F T _ E n t r e g a s \ M e a s u r e s \ S 2 D   -   M i n   O u t l i e r s < / K e y > < / D i a g r a m O b j e c t K e y > < D i a g r a m O b j e c t K e y > < K e y > T a b l e s \ F T _ E n t r e g a s \ M e a s u r e s \ S L A   -   Q 1 < / K e y > < / D i a g r a m O b j e c t K e y > < D i a g r a m O b j e c t K e y > < K e y > T a b l e s \ F T _ E n t r e g a s \ M e a s u r e s \ S L A   -   Q 3 < / K e y > < / D i a g r a m O b j e c t K e y > < D i a g r a m O b j e c t K e y > < K e y > T a b l e s \ F T _ E n t r e g a s \ M e a s u r e s \ S L A   -   M e d i a n a < / K e y > < / D i a g r a m O b j e c t K e y > < D i a g r a m O b j e c t K e y > < K e y > T a b l e s \ F T _ E n t r e g a s \ M e a s u r e s \ S L A   -   M a x   B o x p l o t < / K e y > < / D i a g r a m O b j e c t K e y > < D i a g r a m O b j e c t K e y > < K e y > T a b l e s \ F T _ E n t r e g a s \ M e a s u r e s \ S L A   -   I Q < / K e y > < / D i a g r a m O b j e c t K e y > < D i a g r a m O b j e c t K e y > < K e y > T a b l e s \ F T _ E n t r e g a s \ M e a s u r e s \ S L A   -   M i n   B o x p l o t < / K e y > < / D i a g r a m O b j e c t K e y > < D i a g r a m O b j e c t K e y > < K e y > T a b l e s \ F T _ E n t r e g a s \ M e a s u r e s \ S L A   -   M a x   O u t l i e r s < / K e y > < / D i a g r a m O b j e c t K e y > < D i a g r a m O b j e c t K e y > < K e y > T a b l e s \ F T _ E n t r e g a s \ M e a s u r e s \ S L A   -   M i n   O u t l i e r s < / K e y > < / D i a g r a m O b j e c t K e y > < D i a g r a m O b j e c t K e y > < K e y > T a b l e s \ F T _ E n t r e g a s \ M e a s u r e s \ S u m   o f   I D < / K e y > < / D i a g r a m O b j e c t K e y > < D i a g r a m O b j e c t K e y > < K e y > T a b l e s \ F T _ E n t r e g a s \ S u m   o f   I D \ A d d i t i o n a l   I n f o \ I m p l i c i t   M e a s u r e < / K e y > < / D i a g r a m O b j e c t K e y > < D i a g r a m O b j e c t K e y > < K e y > T a b l e s \ F T _ E n t r e g a s \ M e a s u r e s \ C o u n t   o f   I D < / K e y > < / D i a g r a m O b j e c t K e y > < D i a g r a m O b j e c t K e y > < K e y > T a b l e s \ F T _ E n t r e g a s \ C o u n t   o f   I D \ A d d i t i o n a l   I n f o \ I m p l i c i t   M e a s u r e < / K e y > < / D i a g r a m O b j e c t K e y > < D i a g r a m O b j e c t K e y > < K e y > T a b l e s \ F T _ E n t r e g a s \ M e a s u r e s \ S u m   o f   S 2 D   ( d i a s ) < / K e y > < / D i a g r a m O b j e c t K e y > < D i a g r a m O b j e c t K e y > < K e y > T a b l e s \ F T _ E n t r e g a s \ S u m   o f   S 2 D   ( d i a s ) \ A d d i t i o n a l   I n f o \ I m p l i c i t   M e a s u r e < / K e y > < / D i a g r a m O b j e c t K e y > < D i a g r a m O b j e c t K e y > < K e y > T a b l e s \ F T _ E n t r e g a s \ M e a s u r e s \ S u m   o f   I D   S t a t u s < / K e y > < / D i a g r a m O b j e c t K e y > < D i a g r a m O b j e c t K e y > < K e y > T a b l e s \ F T _ E n t r e g a s \ S u m   o f   I D   S t a t u s \ A d d i t i o n a l   I n f o \ I m p l i c i t   M e a s u r e 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 T a b l e s \ F T _ E s t o q u e < / K e y > < / D i a g r a m O b j e c t K e y > < D i a g r a m O b j e c t K e y > < K e y > T a b l e s \ F T _ E s t o q u e \ C o l u m n s \ I D   P r o d u t o < / K e y > < / D i a g r a m O b j e c t K e y > < D i a g r a m O b j e c t K e y > < K e y > T a b l e s \ F T _ E s t o q u e \ C o l u m n s \ D a t a   a t u a l i z a � � o < / K e y > < / D i a g r a m O b j e c t K e y > < D i a g r a m O b j e c t K e y > < K e y > T a b l e s \ F T _ E s t o q u e \ C o l u m n s \ Q u a n t i d a d e < / K e y > < / D i a g r a m O b j e c t K e y > < D i a g r a m O b j e c t K e y > < K e y > R e l a t i o n s h i p s \ & l t ; T a b l e s \ F T _ E n t r e g a s \ C o l u m n s \ I D   P r o d u t o & g t ; - & l t ; T a b l e s \ D I M _ P r o d u t o \ C o l u m n s \ I D & g t ; < / K e y > < / D i a g r a m O b j e c t K e y > < D i a g r a m O b j e c t K e y > < K e y > R e l a t i o n s h i p s \ & l t ; T a b l e s \ F T _ E n t r e g a s \ C o l u m n s \ I D   P r o d u t o & g t ; - & l t ; T a b l e s \ D I M _ P r o d u t o \ C o l u m n s \ I D & g t ; \ F K < / K e y > < / D i a g r a m O b j e c t K e y > < D i a g r a m O b j e c t K e y > < K e y > R e l a t i o n s h i p s \ & l t ; T a b l e s \ F T _ E n t r e g a s \ C o l u m n s \ I D   P r o d u t o & g t ; - & l t ; T a b l e s \ D I M _ P r o d u t o \ C o l u m n s \ I D & g t ; \ P K < / K e y > < / D i a g r a m O b j e c t K e y > < D i a g r a m O b j e c t K e y > < K e y > R e l a t i o n s h i p s \ & l t ; T a b l e s \ F T _ E n t r e g a s \ C o l u m n s \ I D   P r o d u t o & g t ; - & l t ; T a b l e s \ D I M _ P r o d u t o \ C o l u m n s \ I D & g t ; \ C r o s s F i l t e r < / K e y > < / D i a g r a m O b j e c t K e y > < D i a g r a m O b j e c t K e y > < K e y > R e l a t i o n s h i p s \ & l t ; T a b l e s \ F T _ E n t r e g a s \ C o l u m n s \ I D   V e � c u l o & g t ; - & l t ; T a b l e s \ D I M _ V e i c u l o \ C o l u m n s \ I D & g t ; < / K e y > < / D i a g r a m O b j e c t K e y > < D i a g r a m O b j e c t K e y > < K e y > R e l a t i o n s h i p s \ & l t ; T a b l e s \ F T _ E n t r e g a s \ C o l u m n s \ I D   V e � c u l o & g t ; - & l t ; T a b l e s \ D I M _ V e i c u l o \ C o l u m n s \ I D & g t ; \ F K < / K e y > < / D i a g r a m O b j e c t K e y > < D i a g r a m O b j e c t K e y > < K e y > R e l a t i o n s h i p s \ & l t ; T a b l e s \ F T _ E n t r e g a s \ C o l u m n s \ I D   V e � c u l o & g t ; - & l t ; T a b l e s \ D I M _ V e i c u l o \ C o l u m n s \ I D & g t ; \ P K < / K e y > < / D i a g r a m O b j e c t K e y > < D i a g r a m O b j e c t K e y > < K e y > R e l a t i o n s h i p s \ & l t ; T a b l e s \ F T _ E n t r e g a s \ C o l u m n s \ I D   V e � c u l o & g t ; - & l t ; T a b l e s \ D I M _ V e i c u l o \ C o l u m n s \ I D & g t ; \ C r o s s F i l t e r < / K e y > < / D i a g r a m O b j e c t K e y > < D i a g r a m O b j e c t K e y > < K e y > R e l a t i o n s h i p s \ & l t ; T a b l e s \ F T _ E n t r e g a s \ C o l u m n s \ I D   L o c a l i d a d e & g t ; - & l t ; T a b l e s \ D I M _ L o c a l i d a d e \ C o l u m n s \ I D & g t ; < / K e y > < / D i a g r a m O b j e c t K e y > < D i a g r a m O b j e c t K e y > < K e y > R e l a t i o n s h i p s \ & l t ; T a b l e s \ F T _ E n t r e g a s \ C o l u m n s \ I D   L o c a l i d a d e & g t ; - & l t ; T a b l e s \ D I M _ L o c a l i d a d e \ C o l u m n s \ I D & g t ; \ F K < / K e y > < / D i a g r a m O b j e c t K e y > < D i a g r a m O b j e c t K e y > < K e y > R e l a t i o n s h i p s \ & l t ; T a b l e s \ F T _ E n t r e g a s \ C o l u m n s \ I D   L o c a l i d a d e & g t ; - & l t ; T a b l e s \ D I M _ L o c a l i d a d e \ C o l u m n s \ I D & g t ; \ P K < / K e y > < / D i a g r a m O b j e c t K e y > < D i a g r a m O b j e c t K e y > < K e y > R e l a t i o n s h i p s \ & l t ; T a b l e s \ F T _ E n t r e g a s \ C o l u m n s \ I D   L o c a l i d a d e & g t ; - & l t ; T a b l e s \ D I M _ L o c a l i d a d e \ C o l u m n s \ I D & g t ; \ C r o s s F i l t e r < / K e y > < / D i a g r a m O b j e c t K e y > < D i a g r a m O b j e c t K e y > < K e y > R e l a t i o n s h i p s \ & l t ; T a b l e s \ F T _ E n t r e g a s \ C o l u m n s \ I D   S t a t u s & g t ; - & l t ; T a b l e s \ D I M _ S t a t u s _ E n t r e g a \ C o l u m n s \ I D & g t ; < / K e y > < / D i a g r a m O b j e c t K e y > < D i a g r a m O b j e c t K e y > < K e y > R e l a t i o n s h i p s \ & l t ; T a b l e s \ F T _ E n t r e g a s \ C o l u m n s \ I D   S t a t u s & g t ; - & l t ; T a b l e s \ D I M _ S t a t u s _ E n t r e g a \ C o l u m n s \ I D & g t ; \ F K < / K e y > < / D i a g r a m O b j e c t K e y > < D i a g r a m O b j e c t K e y > < K e y > R e l a t i o n s h i p s \ & l t ; T a b l e s \ F T _ E n t r e g a s \ C o l u m n s \ I D   S t a t u s & g t ; - & l t ; T a b l e s \ D I M _ S t a t u s _ E n t r e g a \ C o l u m n s \ I D & g t ; \ P K < / K e y > < / D i a g r a m O b j e c t K e y > < D i a g r a m O b j e c t K e y > < K e y > R e l a t i o n s h i p s \ & l t ; T a b l e s \ F T _ E n t r e g a s \ C o l u m n s \ I D   S t a t u s & g t ; - & l t ; T a b l e s \ D I M _ S t a t u s _ E n t r e g a \ C o l u m n s \ I D & g t ; \ C r o s s F i l t e r < / K e y > < / D i a g r a m O b j e c t K e y > < D i a g r a m O b j e c t K e y > < K e y > R e l a t i o n s h i p s \ & l t ; T a b l e s \ F T _ E n t r e g a s \ C o l u m n s \ D a t a   d e   e n t r e g a & g t ; - & l t ; T a b l e s \ C a l e n d a r \ C o l u m n s \ D a t e & g t ; < / K e y > < / D i a g r a m O b j e c t K e y > < D i a g r a m O b j e c t K e y > < K e y > R e l a t i o n s h i p s \ & l t ; T a b l e s \ F T _ E n t r e g a s \ C o l u m n s \ D a t a   d e   e n t r e g a & g t ; - & l t ; T a b l e s \ C a l e n d a r \ C o l u m n s \ D a t e & g t ; \ F K < / K e y > < / D i a g r a m O b j e c t K e y > < D i a g r a m O b j e c t K e y > < K e y > R e l a t i o n s h i p s \ & l t ; T a b l e s \ F T _ E n t r e g a s \ C o l u m n s \ D a t a   d e   e n t r e g a & g t ; - & l t ; T a b l e s \ C a l e n d a r \ C o l u m n s \ D a t e & g t ; \ P K < / K e y > < / D i a g r a m O b j e c t K e y > < D i a g r a m O b j e c t K e y > < K e y > R e l a t i o n s h i p s \ & l t ; T a b l e s \ F T _ E n t r e g a s \ C o l u m n s \ D a t a   d e   e n t r e g a & g t ; - & l t ; T a b l e s \ C a l e n d a r \ C o l u m n s \ D a t e & g t ; \ C r o s s F i l t e r < / K e y > < / D i a g r a m O b j e c t K e y > < D i a g r a m O b j e c t K e y > < K e y > R e l a t i o n s h i p s \ & l t ; T a b l e s \ F T _ E s t o q u e \ C o l u m n s \ I D   P r o d u t o & g t ; - & l t ; T a b l e s \ D I M _ P r o d u t o \ C o l u m n s \ I D & g t ; < / K e y > < / D i a g r a m O b j e c t K e y > < D i a g r a m O b j e c t K e y > < K e y > R e l a t i o n s h i p s \ & l t ; T a b l e s \ F T _ E s t o q u e \ C o l u m n s \ I D   P r o d u t o & g t ; - & l t ; T a b l e s \ D I M _ P r o d u t o \ C o l u m n s \ I D & g t ; \ F K < / K e y > < / D i a g r a m O b j e c t K e y > < D i a g r a m O b j e c t K e y > < K e y > R e l a t i o n s h i p s \ & l t ; T a b l e s \ F T _ E s t o q u e \ C o l u m n s \ I D   P r o d u t o & g t ; - & l t ; T a b l e s \ D I M _ P r o d u t o \ C o l u m n s \ I D & g t ; \ P K < / K e y > < / D i a g r a m O b j e c t K e y > < D i a g r a m O b j e c t K e y > < K e y > R e l a t i o n s h i p s \ & l t ; T a b l e s \ F T _ E s t o q u e \ C o l u m n s \ I D   P r o d u t o & g t ; - & l t ; T a b l e s \ D I M _ P r o d u t o \ C o l u m n s \ I D & g t ; \ C r o s s F i l t e r < / K e y > < / D i a g r a m O b j e c t K e y > < D i a g r a m O b j e c t K e y > < K e y > R e l a t i o n s h i p s \ & l t ; T a b l e s \ F T _ E s t o q u e \ C o l u m n s \ D a t a   a t u a l i z a � � o & g t ; - & l t ; T a b l e s \ C a l e n d a r \ C o l u m n s \ D a t e & g t ; < / K e y > < / D i a g r a m O b j e c t K e y > < D i a g r a m O b j e c t K e y > < K e y > R e l a t i o n s h i p s \ & l t ; T a b l e s \ F T _ E s t o q u e \ C o l u m n s \ D a t a   a t u a l i z a � � o & g t ; - & l t ; T a b l e s \ C a l e n d a r \ C o l u m n s \ D a t e & g t ; \ F K < / K e y > < / D i a g r a m O b j e c t K e y > < D i a g r a m O b j e c t K e y > < K e y > R e l a t i o n s h i p s \ & l t ; T a b l e s \ F T _ E s t o q u e \ C o l u m n s \ D a t a   a t u a l i z a � � o & g t ; - & l t ; T a b l e s \ C a l e n d a r \ C o l u m n s \ D a t e & g t ; \ P K < / K e y > < / D i a g r a m O b j e c t K e y > < D i a g r a m O b j e c t K e y > < K e y > R e l a t i o n s h i p s \ & l t ; T a b l e s \ F T _ E s t o q u e \ C o l u m n s \ D a t a   a t u a l i z a � � o & g t ; - & l t ; T a b l e s \ C a l e n d a r \ C o l u m n s \ D a t e & g t ; \ C r o s s F i l t e r < / K e y > < / D i a g r a m O b j e c t K e y > < / A l l K e y s > < S e l e c t e d K e y s > < D i a g r a m O b j e c t K e y > < K e y > T a b l e s \ D I M _ L o c a l i d a d e 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 3 4 . 7 5 7 5 3 9 6 8 2 5 3 9 4 3 8 < / S c r o l l V e r t i c a l O f f s e 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 T a g s \ T a b l e s \ & l t ; T a b l e s \ Q R _ L o c a l i d a d e & g t ; < / K e y > < / a : K e y > < a : V a l u e   i : t y p e = " D i a g r a m D i s p l a y T a g V i e w S t a t e " > < I s N o t F i l t e r e d O u t > t r u e < / I s N o t F i l t e r e d O u t > < / a : V a l u e > < / a : K e y V a l u e O f D i a g r a m O b j e c t K e y a n y T y p e z b w N T n L X > < a : K e y V a l u e O f D i a g r a m O b j e c t K e y a n y T y p e z b w N T n L X > < a : K e y > < K e y > D y n a m i c   T a g s \ T a b l e s \ & l t ; T a b l e s \ D I M _ L o c a l i d a d e & g t ; < / K e y > < / a : K e y > < a : V a l u e   i : t y p e = " D i a g r a m D i s p l a y T a g V i e w S t a t e " > < I s N o t F i l t e r e d O u t > t r u e < / I s N o t F i l t e r e d O u t > < / a : V a l u e > < / a : K e y V a l u e O f D i a g r a m O b j e c t K e y a n y T y p e z b w N T n L X > < a : K e y V a l u e O f D i a g r a m O b j e c t K e y a n y T y p e z b w N T n L X > < a : K e y > < K e y > D y n a m i c   T a g s \ T a b l e s \ & l t ; T a b l e s \ D I M _ V e i c u l o & g t ; < / K e y > < / a : K e y > < a : V a l u e   i : t y p e = " D i a g r a m D i s p l a y T a g V i e w S t a t e " > < I s N o t F i l t e r e d O u t > t r u e < / I s N o t F i l t e r e d O u t > < / a : V a l u e > < / a : K e y V a l u e O f D i a g r a m O b j e c t K e y a n y T y p e z b w N T n L X > < a : K e y V a l u e O f D i a g r a m O b j e c t K e y a n y T y p e z b w N T n L X > < a : K e y > < K e y > D y n a m i c   T a g s \ T a b l e s \ & l t ; T a b l e s \ D I M _ P r o d u t o & g t ; < / K e y > < / a : K e y > < a : V a l u e   i : t y p e = " D i a g r a m D i s p l a y T a g V i e w S t a t e " > < I s N o t F i l t e r e d O u t > t r u e < / I s N o t F i l t e r e d O u t > < / a : V a l u e > < / a : K e y V a l u e O f D i a g r a m O b j e c t K e y a n y T y p e z b w N T n L X > < a : K e y V a l u e O f D i a g r a m O b j e c t K e y a n y T y p e z b w N T n L X > < a : K e y > < K e y > D y n a m i c   T a g s \ T a b l e s \ & l t ; T a b l e s \ D I M _ S t a t u s _ E n t r e g a & g t ; < / K e y > < / a : K e y > < a : V a l u e   i : t y p e = " D i a g r a m D i s p l a y T a g V i e w S t a t e " > < I s N o t F i l t e r e d O u t > t r u e < / I s N o t F i l t e r e d O u t > < / a : V a l u e > < / a : K e y V a l u e O f D i a g r a m O b j e c t K e y a n y T y p e z b w N T n L X > < a : K e y V a l u e O f D i a g r a m O b j e c t K e y a n y T y p e z b w N T n L X > < a : K e y > < K e y > D y n a m i c   T a g s \ T a b l e s \ & l t ; T a b l e s \ D I M _ D a t a _ E n t r e g a & g t ; < / K e y > < / a : K e y > < a : V a l u e   i : t y p e = " D i a g r a m D i s p l a y T a g V i e w S t a t e " > < I s N o t F i l t e r e d O u t > t r u e < / I s N o t F i l t e r e d O u t > < / a : V a l u e > < / a : K e y V a l u e O f D i a g r a m O b j e c t K e y a n y T y p e z b w N T n L X > < a : K e y V a l u e O f D i a g r a m O b j e c t K e y a n y T y p e z b w N T n L X > < a : K e y > < K e y > D y n a m i c   T a g s \ T a b l e s \ & l t ; T a b l e s \ F T _ E n t r e g a s & g t ; 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 T a g s \ T a b l e s \ & l t ; T a b l e s \ F T _ E s t o q u e & g t ; < / K e y > < / a : K e y > < a : V a l u e   i : t y p e = " D i a g r a m D i s p l a y T a g V i e w S t a t e " > < I s N o t F i l t e r e d O u t > t r u e < / I s N o t F i l t e r e d O u t > < / a : V a l u e > < / a : K e y V a l u e O f D i a g r a m O b j e c t K e y a n y T y p e z b w N T n L X > < a : K e y V a l u e O f D i a g r a m O b j e c t K e y a n y T y p e z b w N T n L X > < a : K e y > < K e y > T a b l e s \ Q R _ L o c a l i d a d e < / K e y > < / a : K e y > < a : V a l u e   i : t y p e = " D i a g r a m D i s p l a y N o d e V i e w S t a t e " > < H e i g h t > 1 6 9 . 8 2 0 8 7 7 5 0 9 4 9 8 5 9 < / H e i g h t > < I s E x p a n d e d > t r u e < / I s E x p a n d e d > < L a y e d O u t > t r u e < / L a y e d O u t > < L e f t > 1 3 8 7 < / L e f t > < T a b I n d e x > 7 < / T a b I n d e x > < T o p > 3 0 7 . 7 5 6 2 2 7 9 1 1 9 1 7 2 8 < / T o p > < W i d t h > 2 3 0 . 6 6 6 6 6 6 6 6 6 6 6 6 6 3 < / W i d t h > < / a : V a l u e > < / a : K e y V a l u e O f D i a g r a m O b j e c t K e y a n y T y p e z b w N T n L X > < a : K e y V a l u e O f D i a g r a m O b j e c t K e y a n y T y p e z b w N T n L X > < a : K e y > < K e y > T a b l e s \ Q R _ L o c a l i d a d e \ C o l u m n s \ I D < / K e y > < / a : K e y > < a : V a l u e   i : t y p e = " D i a g r a m D i s p l a y N o d e V i e w S t a t e " > < H e i g h t > 1 5 0 < / H e i g h t > < I s E x p a n d e d > t r u e < / I s E x p a n d e d > < W i d t h > 2 0 0 < / W i d t h > < / a : V a l u e > < / a : K e y V a l u e O f D i a g r a m O b j e c t K e y a n y T y p e z b w N T n L X > < a : K e y V a l u e O f D i a g r a m O b j e c t K e y a n y T y p e z b w N T n L X > < a : K e y > < K e y > T a b l e s \ Q R _ L o c a l i d a d e \ C o l u m n s \ L a t , L o n < / K e y > < / a : K e y > < a : V a l u e   i : t y p e = " D i a g r a m D i s p l a y N o d e V i e w S t a t e " > < H e i g h t > 1 5 0 < / H e i g h t > < I s E x p a n d e d > t r u e < / I s E x p a n d e d > < W i d t h > 2 0 0 < / W i d t h > < / a : V a l u e > < / a : K e y V a l u e O f D i a g r a m O b j e c t K e y a n y T y p e z b w N T n L X > < a : K e y V a l u e O f D i a g r a m O b j e c t K e y a n y T y p e z b w N T n L X > < a : K e y > < K e y > T a b l e s \ Q R _ L o c a l i d a d e \ C o l u m n s \ U F   d a   e n t r e g a < / K e y > < / a : K e y > < a : V a l u e   i : t y p e = " D i a g r a m D i s p l a y N o d e V i e w S t a t e " > < H e i g h t > 1 5 0 < / H e i g h t > < I s E x p a n d e d > t r u e < / I s E x p a n d e d > < W i d t h > 2 0 0 < / W i d t h > < / a : V a l u e > < / a : K e y V a l u e O f D i a g r a m O b j e c t K e y a n y T y p e z b w N T n L X > < a : K e y V a l u e O f D i a g r a m O b j e c t K e y a n y T y p e z b w N T n L X > < a : K e y > < K e y > T a b l e s \ Q R _ L o c a l i d a d e \ C o l u m n s \ E s t a d o < / K e y > < / a : K e y > < a : V a l u e   i : t y p e = " D i a g r a m D i s p l a y N o d e V i e w S t a t e " > < H e i g h t > 1 5 0 < / H e i g h t > < I s E x p a n d e d > t r u e < / I s E x p a n d e d > < W i d t h > 2 0 0 < / W i d t h > < / a : V a l u e > < / a : K e y V a l u e O f D i a g r a m O b j e c t K e y a n y T y p e z b w N T n L X > < a : K e y V a l u e O f D i a g r a m O b j e c t K e y a n y T y p e z b w N T n L X > < a : K e y > < K e y > T a b l e s \ Q R _ L o c a l i d a d e \ C o l u m n s \ R e g i � o < / K e y > < / a : K e y > < a : V a l u e   i : t y p e = " D i a g r a m D i s p l a y N o d e V i e w S t a t e " > < H e i g h t > 1 5 0 < / H e i g h t > < I s E x p a n d e d > t r u e < / I s E x p a n d e d > < W i d t h > 2 0 0 < / W i d t h > < / a : V a l u e > < / a : K e y V a l u e O f D i a g r a m O b j e c t K e y a n y T y p e z b w N T n L X > < a : K e y V a l u e O f D i a g r a m O b j e c t K e y a n y T y p e z b w N T n L X > < a : K e y > < K e y > T a b l e s \ D I M _ L o c a l i d a d e < / K e y > < / a : K e y > < a : V a l u e   i : t y p e = " D i a g r a m D i s p l a y N o d e V i e w S t a t e " > < H e i g h t > 1 8 7 . 7 7 7 7 7 7 7 7 7 7 7 7 6 6 < / H e i g h t > < I s E x p a n d e d > t r u e < / I s E x p a n d e d > < I s F o c u s e d > t r u e < / I s F o c u s e d > < L a y e d O u t > t r u e < / L a y e d O u t > < L e f t > 4 . 6 6 6 6 6 6 6 6 6 6 6 6 6 8 5 6 < / L e f t > < T a b I n d e x > 6 < / T a b I n d e x > < T o p > 4 1 7 . 6 6 6 6 6 6 6 6 6 6 6 6 4 6 < / T o p > < W i d t h > 2 0 0 < / W i d t h > < / a : V a l u e > < / a : K e y V a l u e O f D i a g r a m O b j e c t K e y a n y T y p e z b w N T n L X > < a : K e y V a l u e O f D i a g r a m O b j e c t K e y a n y T y p e z b w N T n L X > < a : K e y > < K e y > T a b l e s \ D I M _ L o c a l i d a d e \ C o l u m n s \ I D < / K e y > < / a : K e y > < a : V a l u e   i : t y p e = " D i a g r a m D i s p l a y N o d e V i e w S t a t e " > < H e i g h t > 1 5 0 < / H e i g h t > < I s E x p a n d e d > t r u e < / I s E x p a n d e d > < W i d t h > 2 0 0 < / W i d t h > < / a : V a l u e > < / a : K e y V a l u e O f D i a g r a m O b j e c t K e y a n y T y p e z b w N T n L X > < a : K e y V a l u e O f D i a g r a m O b j e c t K e y a n y T y p e z b w N T n L X > < a : K e y > < K e y > T a b l e s \ D I M _ L o c a l i d a d e \ C o l u m n s \ L a t < / K e y > < / a : K e y > < a : V a l u e   i : t y p e = " D i a g r a m D i s p l a y N o d e V i e w S t a t e " > < H e i g h t > 1 5 0 < / H e i g h t > < I s E x p a n d e d > t r u e < / I s E x p a n d e d > < W i d t h > 2 0 0 < / W i d t h > < / a : V a l u e > < / a : K e y V a l u e O f D i a g r a m O b j e c t K e y a n y T y p e z b w N T n L X > < a : K e y V a l u e O f D i a g r a m O b j e c t K e y a n y T y p e z b w N T n L X > < a : K e y > < K e y > T a b l e s \ D I M _ L o c a l i d a d e \ C o l u m n s \ L o n < / K e y > < / a : K e y > < a : V a l u e   i : t y p e = " D i a g r a m D i s p l a y N o d e V i e w S t a t e " > < H e i g h t > 1 5 0 < / H e i g h t > < I s E x p a n d e d > t r u e < / I s E x p a n d e d > < W i d t h > 2 0 0 < / W i d t h > < / a : V a l u e > < / a : K e y V a l u e O f D i a g r a m O b j e c t K e y a n y T y p e z b w N T n L X > < a : K e y V a l u e O f D i a g r a m O b j e c t K e y a n y T y p e z b w N T n L X > < a : K e y > < K e y > T a b l e s \ D I M _ L o c a l i d a d e \ C o l u m n s \ U F   d a   e n t r e g a < / K e y > < / a : K e y > < a : V a l u e   i : t y p e = " D i a g r a m D i s p l a y N o d e V i e w S t a t e " > < H e i g h t > 1 5 0 < / H e i g h t > < I s E x p a n d e d > t r u e < / I s E x p a n d e d > < W i d t h > 2 0 0 < / W i d t h > < / a : V a l u e > < / a : K e y V a l u e O f D i a g r a m O b j e c t K e y a n y T y p e z b w N T n L X > < a : K e y V a l u e O f D i a g r a m O b j e c t K e y a n y T y p e z b w N T n L X > < a : K e y > < K e y > T a b l e s \ D I M _ L o c a l i d a d e \ C o l u m n s \ E s t a d o < / K e y > < / a : K e y > < a : V a l u e   i : t y p e = " D i a g r a m D i s p l a y N o d e V i e w S t a t e " > < H e i g h t > 1 5 0 < / H e i g h t > < I s E x p a n d e d > t r u e < / I s E x p a n d e d > < W i d t h > 2 0 0 < / W i d t h > < / a : V a l u e > < / a : K e y V a l u e O f D i a g r a m O b j e c t K e y a n y T y p e z b w N T n L X > < a : K e y V a l u e O f D i a g r a m O b j e c t K e y a n y T y p e z b w N T n L X > < a : K e y > < K e y > T a b l e s \ D I M _ L o c a l i d a d e \ C o l u m n s \ R e g i � o < / K e y > < / a : K e y > < a : V a l u e   i : t y p e = " D i a g r a m D i s p l a y N o d e V i e w S t a t e " > < H e i g h t > 1 5 0 < / H e i g h t > < I s E x p a n d e d > t r u e < / I s E x p a n d e d > < W i d t h > 2 0 0 < / W i d t h > < / a : V a l u e > < / a : K e y V a l u e O f D i a g r a m O b j e c t K e y a n y T y p e z b w N T n L X > < a : K e y V a l u e O f D i a g r a m O b j e c t K e y a n y T y p e z b w N T n L X > < a : K e y > < K e y > T a b l e s \ D I M _ V e i c u l o < / K e y > < / a : K e y > < a : V a l u e   i : t y p e = " D i a g r a m D i s p l a y N o d e V i e w S t a t e " > < H e i g h t > 1 4 2 . 2 2 2 2 2 2 2 2 2 2 2 2 2 6 < / H e i g h t > < I s E x p a n d e d > t r u e < / I s E x p a n d e d > < L a y e d O u t > t r u e < / L a y e d O u t > < L e f t > 2 . 2 2 2 2 2 2 2 2 2 2 2 2 2 2 8 5 < / L e f t > < T a b I n d e x > 3 < / T a b I n d e x > < T o p > 2 2 1 . 3 3 3 3 3 3 3 3 3 3 3 3 1 4 < / T o p > < W i d t h > 2 0 0 < / W i d t h > < / a : V a l u e > < / a : K e y V a l u e O f D i a g r a m O b j e c t K e y a n y T y p e z b w N T n L X > < a : K e y V a l u e O f D i a g r a m O b j e c t K e y a n y T y p e z b w N T n L X > < a : K e y > < K e y > T a b l e s \ D I M _ V e i c u l o \ C o l u m n s \ I D < / K e y > < / a : K e y > < a : V a l u e   i : t y p e = " D i a g r a m D i s p l a y N o d e V i e w S t a t e " > < H e i g h t > 1 5 0 < / H e i g h t > < I s E x p a n d e d > t r u e < / I s E x p a n d e d > < W i d t h > 2 0 0 < / W i d t h > < / a : V a l u e > < / a : K e y V a l u e O f D i a g r a m O b j e c t K e y a n y T y p e z b w N T n L X > < a : K e y V a l u e O f D i a g r a m O b j e c t K e y a n y T y p e z b w N T n L X > < a : K e y > < K e y > T a b l e s \ D I M _ V e i c u l o \ C o l u m n s \ C o d i g o < / K e y > < / a : K e y > < a : V a l u e   i : t y p e = " D i a g r a m D i s p l a y N o d e V i e w S t a t e " > < H e i g h t > 1 5 0 < / H e i g h t > < I s E x p a n d e d > t r u e < / I s E x p a n d e d > < W i d t h > 2 0 0 < / W i d t h > < / a : V a l u e > < / a : K e y V a l u e O f D i a g r a m O b j e c t K e y a n y T y p e z b w N T n L X > < a : K e y V a l u e O f D i a g r a m O b j e c t K e y a n y T y p e z b w N T n L X > < a : K e y > < K e y > T a b l e s \ D I M _ V e i c u l o \ C o l u m n s \ T i p o < / K e y > < / a : K e y > < a : V a l u e   i : t y p e = " D i a g r a m D i s p l a y N o d e V i e w S t a t e " > < H e i g h t > 1 5 0 < / H e i g h t > < I s E x p a n d e d > t r u e < / I s E x p a n d e d > < W i d t h > 2 0 0 < / W i d t h > < / a : V a l u e > < / a : K e y V a l u e O f D i a g r a m O b j e c t K e y a n y T y p e z b w N T n L X > < a : K e y V a l u e O f D i a g r a m O b j e c t K e y a n y T y p e z b w N T n L X > < a : K e y > < K e y > T a b l e s \ D I M _ V e i c u l o \ C o l u m n s \ S t a t u s < / K e y > < / a : K e y > < a : V a l u e   i : t y p e = " D i a g r a m D i s p l a y N o d e V i e w S t a t e " > < H e i g h t > 1 5 0 < / H e i g h t > < I s E x p a n d e d > t r u e < / I s E x p a n d e d > < W i d t h > 2 0 0 < / W i d t h > < / a : V a l u e > < / a : K e y V a l u e O f D i a g r a m O b j e c t K e y a n y T y p e z b w N T n L X > < a : K e y V a l u e O f D i a g r a m O b j e c t K e y a n y T y p e z b w N T n L X > < a : K e y > < K e y > T a b l e s \ D I M _ V e i c u l o \ M e a s u r e s \ C o u n t   o f   S t a t u s < / K e y > < / a : K e y > < a : V a l u e   i : t y p e = " D i a g r a m D i s p l a y N o d e V i e w S t a t e " > < H e i g h t > 1 5 0 < / H e i g h t > < I s E x p a n d e d > t r u e < / I s E x p a n d e d > < W i d t h > 2 0 0 < / W i d t h > < / a : V a l u e > < / a : K e y V a l u e O f D i a g r a m O b j e c t K e y a n y T y p e z b w N T n L X > < a : K e y V a l u e O f D i a g r a m O b j e c t K e y a n y T y p e z b w N T n L X > < a : K e y > < K e y > T a b l e s \ D I M _ V e i c u l o \ C o u n t   o f   S t a t u s \ A d d i t i o n a l   I n f o \ I m p l i c i t   M e a s u r e < / K e y > < / a : K e y > < a : V a l u e   i : t y p e = " D i a g r a m D i s p l a y V i e w S t a t e I D i a g r a m T a g A d d i t i o n a l I n f o " / > < / a : K e y V a l u e O f D i a g r a m O b j e c t K e y a n y T y p e z b w N T n L X > < a : K e y V a l u e O f D i a g r a m O b j e c t K e y a n y T y p e z b w N T n L X > < a : K e y > < K e y > T a b l e s \ D I M _ P r o d u t o < / K e y > < / a : K e y > < a : V a l u e   i : t y p e = " D i a g r a m D i s p l a y N o d e V i e w S t a t e " > < H e i g h t > 1 5 0 < / H e i g h t > < I s E x p a n d e d > t r u e < / I s E x p a n d e d > < L a y e d O u t > t r u e < / L a y e d O u t > < L e f t > 3 6 4 . 8 0 7 6 2 1 1 3 5 3 3 1 7 1 < / L e f t > < W i d t h > 2 0 0 < / W i d t h > < / a : V a l u e > < / a : K e y V a l u e O f D i a g r a m O b j e c t K e y a n y T y p e z b w N T n L X > < a : K e y V a l u e O f D i a g r a m O b j e c t K e y a n y T y p e z b w N T n L X > < a : K e y > < K e y > T a b l e s \ D I M _ P r o d u t o \ C o l u m n s \ I D < / K e y > < / a : K e y > < a : V a l u e   i : t y p e = " D i a g r a m D i s p l a y N o d e V i e w S t a t e " > < H e i g h t > 1 5 0 < / H e i g h t > < I s E x p a n d e d > t r u e < / I s E x p a n d e d > < W i d t h > 2 0 0 < / W i d t h > < / a : V a l u e > < / a : K e y V a l u e O f D i a g r a m O b j e c t K e y a n y T y p e z b w N T n L X > < a : K e y V a l u e O f D i a g r a m O b j e c t K e y a n y T y p e z b w N T n L X > < a : K e y > < K e y > T a b l e s \ D I M _ P r o d u t o \ C o l u m n s \ P r o d u t o < / K e y > < / a : K e y > < a : V a l u e   i : t y p e = " D i a g r a m D i s p l a y N o d e V i e w S t a t e " > < H e i g h t > 1 5 0 < / H e i g h t > < I s E x p a n d e d > t r u e < / I s E x p a n d e d > < W i d t h > 2 0 0 < / W i d t h > < / a : V a l u e > < / a : K e y V a l u e O f D i a g r a m O b j e c t K e y a n y T y p e z b w N T n L X > < a : K e y V a l u e O f D i a g r a m O b j e c t K e y a n y T y p e z b w N T n L X > < a : K e y > < K e y > T a b l e s \ D I M _ P r o d u t o \ C o l u m n s \ p r e � o < / K e y > < / a : K e y > < a : V a l u e   i : t y p e = " D i a g r a m D i s p l a y N o d e V i e w S t a t e " > < H e i g h t > 1 5 0 < / H e i g h t > < I s E x p a n d e d > t r u e < / I s E x p a n d e d > < W i d t h > 2 0 0 < / W i d t h > < / a : V a l u e > < / a : K e y V a l u e O f D i a g r a m O b j e c t K e y a n y T y p e z b w N T n L X > < a : K e y V a l u e O f D i a g r a m O b j e c t K e y a n y T y p e z b w N T n L X > < a : K e y > < K e y > T a b l e s \ D I M _ S t a t u s _ E n t r e g a < / K e y > < / a : K e y > < a : V a l u e   i : t y p e = " D i a g r a m D i s p l a y N o d e V i e w S t a t e " > < H e i g h t > 9 7 < / H e i g h t > < I s E x p a n d e d > t r u e < / I s E x p a n d e d > < L a y e d O u t > t r u e < / L a y e d O u t > < L e f t > 7 1 6 . 0 4 4 7 6 5 0 3 6 3 3 0 3 2 < / L e f t > < T a b I n d e x > 8 < / T a b I n d e x > < T o p > 5 0 5 . 6 6 6 6 6 6 6 6 6 6 6 6 5 2 < / T o p > < W i d t h > 2 0 0 < / W i d t h > < / a : V a l u e > < / a : K e y V a l u e O f D i a g r a m O b j e c t K e y a n y T y p e z b w N T n L X > < a : K e y V a l u e O f D i a g r a m O b j e c t K e y a n y T y p e z b w N T n L X > < a : K e y > < K e y > T a b l e s \ D I M _ S t a t u s _ E n t r e g a \ C o l u m n s \ I D < / K e y > < / a : K e y > < a : V a l u e   i : t y p e = " D i a g r a m D i s p l a y N o d e V i e w S t a t e " > < H e i g h t > 1 5 0 < / H e i g h t > < I s E x p a n d e d > t r u e < / I s E x p a n d e d > < W i d t h > 2 0 0 < / W i d t h > < / a : V a l u e > < / a : K e y V a l u e O f D i a g r a m O b j e c t K e y a n y T y p e z b w N T n L X > < a : K e y V a l u e O f D i a g r a m O b j e c t K e y a n y T y p e z b w N T n L X > < a : K e y > < K e y > T a b l e s \ D I M _ S t a t u s _ E n t r e g a \ C o l u m n s \ C a t e g o r i a < / K e y > < / a : K e y > < a : V a l u e   i : t y p e = " D i a g r a m D i s p l a y N o d e V i e w S t a t e " > < H e i g h t > 1 5 0 < / H e i g h t > < I s E x p a n d e d > t r u e < / I s E x p a n d e d > < W i d t h > 2 0 0 < / W i d t h > < / a : V a l u e > < / a : K e y V a l u e O f D i a g r a m O b j e c t K e y a n y T y p e z b w N T n L X > < a : K e y V a l u e O f D i a g r a m O b j e c t K e y a n y T y p e z b w N T n L X > < a : K e y > < K e y > T a b l e s \ D I M _ D a t a _ E n t r e g a < / K e y > < / a : K e y > < a : V a l u e   i : t y p e = " D i a g r a m D i s p l a y N o d e V i e w S t a t e " > < H e i g h t > 1 7 5 . 3 3 3 3 3 3 3 3 3 3 3 3 3 1 < / H e i g h t > < I s E x p a n d e d > t r u e < / I s E x p a n d e d > < L a y e d O u t > t r u e < / L a y e d O u t > < L e f t > 1 3 6 6 . 6 1 5 2 4 2 2 7 0 6 6 3 2 < / L e f t > < T a b I n d e x > 2 < / T a b I n d e x > < T o p > 5 4 . 9 9 9 9 9 9 9 9 9 9 9 9 9 4 3 < / T o p > < W i d t h > 2 0 0 < / W i d t h > < / a : V a l u e > < / a : K e y V a l u e O f D i a g r a m O b j e c t K e y a n y T y p e z b w N T n L X > < a : K e y V a l u e O f D i a g r a m O b j e c t K e y a n y T y p e z b w N T n L X > < a : K e y > < K e y > T a b l e s \ D I M _ D a t a _ E n t r e g a \ C o l u m n s \ D a t a   d e   e n t r e g a < / K e y > < / a : K e y > < a : V a l u e   i : t y p e = " D i a g r a m D i s p l a y N o d e V i e w S t a t e " > < H e i g h t > 1 5 0 < / H e i g h t > < I s E x p a n d e d > t r u e < / I s E x p a n d e d > < W i d t h > 2 0 0 < / W i d t h > < / a : V a l u e > < / a : K e y V a l u e O f D i a g r a m O b j e c t K e y a n y T y p e z b w N T n L X > < a : K e y V a l u e O f D i a g r a m O b j e c t K e y a n y T y p e z b w N T n L X > < a : K e y > < K e y > T a b l e s \ D I M _ D a t a _ E n t r e g a \ C o l u m n s \ D a t a < / K e y > < / a : K e y > < a : V a l u e   i : t y p e = " D i a g r a m D i s p l a y N o d e V i e w S t a t e " > < H e i g h t > 1 5 0 < / H e i g h t > < I s E x p a n d e d > t r u e < / I s E x p a n d e d > < W i d t h > 2 0 0 < / W i d t h > < / a : V a l u e > < / a : K e y V a l u e O f D i a g r a m O b j e c t K e y a n y T y p e z b w N T n L X > < a : K e y V a l u e O f D i a g r a m O b j e c t K e y a n y T y p e z b w N T n L X > < a : K e y > < K e y > T a b l e s \ D I M _ D a t a _ E n t r e g a \ C o l u m n s \ A n o < / K e y > < / a : K e y > < a : V a l u e   i : t y p e = " D i a g r a m D i s p l a y N o d e V i e w S t a t e " > < H e i g h t > 1 5 0 < / H e i g h t > < I s E x p a n d e d > t r u e < / I s E x p a n d e d > < W i d t h > 2 0 0 < / W i d t h > < / a : V a l u e > < / a : K e y V a l u e O f D i a g r a m O b j e c t K e y a n y T y p e z b w N T n L X > < a : K e y V a l u e O f D i a g r a m O b j e c t K e y a n y T y p e z b w N T n L X > < a : K e y > < K e y > T a b l e s \ D I M _ D a t a _ E n t r e g a \ C o l u m n s \ M e s < / K e y > < / a : K e y > < a : V a l u e   i : t y p e = " D i a g r a m D i s p l a y N o d e V i e w S t a t e " > < H e i g h t > 1 5 0 < / H e i g h t > < I s E x p a n d e d > t r u e < / I s E x p a n d e d > < W i d t h > 2 0 0 < / W i d t h > < / a : V a l u e > < / a : K e y V a l u e O f D i a g r a m O b j e c t K e y a n y T y p e z b w N T n L X > < a : K e y V a l u e O f D i a g r a m O b j e c t K e y a n y T y p e z b w N T n L X > < a : K e y > < K e y > T a b l e s \ D I M _ D a t a _ E n t r e g a \ C o l u m n s \ N o m e   M e s < / K e y > < / a : K e y > < a : V a l u e   i : t y p e = " D i a g r a m D i s p l a y N o d e V i e w S t a t e " > < H e i g h t > 1 5 0 < / H e i g h t > < I s E x p a n d e d > t r u e < / I s E x p a n d e d > < W i d t h > 2 0 0 < / W i d t h > < / a : V a l u e > < / a : K e y V a l u e O f D i a g r a m O b j e c t K e y a n y T y p e z b w N T n L X > < a : K e y V a l u e O f D i a g r a m O b j e c t K e y a n y T y p e z b w N T n L X > < a : K e y > < K e y > T a b l e s \ D I M _ D a t a _ E n t r e g a \ C o l u m n s \ T r i m e s t r e < / K e y > < / a : K e y > < a : V a l u e   i : t y p e = " D i a g r a m D i s p l a y N o d e V i e w S t a t e " > < H e i g h t > 1 5 0 < / H e i g h t > < I s E x p a n d e d > t r u e < / I s E x p a n d e d > < W i d t h > 2 0 0 < / W i d t h > < / a : V a l u e > < / a : K e y V a l u e O f D i a g r a m O b j e c t K e y a n y T y p e z b w N T n L X > < a : K e y V a l u e O f D i a g r a m O b j e c t K e y a n y T y p e z b w N T n L X > < a : K e y > < K e y > T a b l e s \ F T _ E n t r e g a s < / K e y > < / a : K e y > < a : V a l u e   i : t y p e = " D i a g r a m D i s p l a y N o d e V i e w S t a t e " > < H e i g h t > 3 2 7 . 3 3 3 3 3 3 3 3 3 3 3 3 3 1 < / H e i g h t > < I s E x p a n d e d > t r u e < / I s E x p a n d e d > < L a y e d O u t > t r u e < / L a y e d O u t > < L e f t > 3 4 3 . 5 1 9 0 5 2 8 3 8 3 2 8 8 9 < / L e f t > < T a b I n d e x > 4 < / T a b I n d e x > < T o p > 2 3 9 . 9 9 9 9 9 9 9 9 9 9 9 9 8 9 < / T o p > < W i d t h > 2 4 1 . 3 3 3 3 3 3 3 3 3 3 3 3 2 6 < / W i d t h > < / a : V a l u e > < / a : K e y V a l u e O f D i a g r a m O b j e c t K e y a n y T y p e z b w N T n L X > < a : K e y V a l u e O f D i a g r a m O b j e c t K e y a n y T y p e z b w N T n L X > < a : K e y > < K e y > T a b l e s \ F T _ E n t r e g a s \ C o l u m n s \ I D < / K e y > < / a : K e y > < a : V a l u e   i : t y p e = " D i a g r a m D i s p l a y N o d e V i e w S t a t e " > < H e i g h t > 1 5 0 < / H e i g h t > < I s E x p a n d e d > t r u e < / I s E x p a n d e d > < W i d t h > 2 0 0 < / W i d t h > < / a : V a l u e > < / a : K e y V a l u e O f D i a g r a m O b j e c t K e y a n y T y p e z b w N T n L X > < a : K e y V a l u e O f D i a g r a m O b j e c t K e y a n y T y p e z b w N T n L X > < a : K e y > < K e y > T a b l e s \ F T _ E n t r e g a s \ C o l u m n s \ I D   P r o d u t o < / K e y > < / a : K e y > < a : V a l u e   i : t y p e = " D i a g r a m D i s p l a y N o d e V i e w S t a t e " > < H e i g h t > 1 5 0 < / H e i g h t > < I s E x p a n d e d > t r u e < / I s E x p a n d e d > < W i d t h > 2 0 0 < / W i d t h > < / a : V a l u e > < / a : K e y V a l u e O f D i a g r a m O b j e c t K e y a n y T y p e z b w N T n L X > < a : K e y V a l u e O f D i a g r a m O b j e c t K e y a n y T y p e z b w N T n L X > < a : K e y > < K e y > T a b l e s \ F T _ E n t r e g a s \ C o l u m n s \ I D   V e � c u l o < / K e y > < / a : K e y > < a : V a l u e   i : t y p e = " D i a g r a m D i s p l a y N o d e V i e w S t a t e " > < H e i g h t > 1 5 0 < / H e i g h t > < I s E x p a n d e d > t r u e < / I s E x p a n d e d > < W i d t h > 2 0 0 < / W i d t h > < / a : V a l u e > < / a : K e y V a l u e O f D i a g r a m O b j e c t K e y a n y T y p e z b w N T n L X > < a : K e y V a l u e O f D i a g r a m O b j e c t K e y a n y T y p e z b w N T n L X > < a : K e y > < K e y > T a b l e s \ F T _ E n t r e g a s \ C o l u m n s \ I D   L o c a l i d a d e < / K e y > < / a : K e y > < a : V a l u e   i : t y p e = " D i a g r a m D i s p l a y N o d e V i e w S t a t e " > < H e i g h t > 1 5 0 < / H e i g h t > < I s E x p a n d e d > t r u e < / I s E x p a n d e d > < W i d t h > 2 0 0 < / W i d t h > < / a : V a l u e > < / a : K e y V a l u e O f D i a g r a m O b j e c t K e y a n y T y p e z b w N T n L X > < a : K e y V a l u e O f D i a g r a m O b j e c t K e y a n y T y p e z b w N T n L X > < a : K e y > < K e y > T a b l e s \ F T _ E n t r e g a s \ C o l u m n s \ I D   S t a t u s < / K e y > < / a : K e y > < a : V a l u e   i : t y p e = " D i a g r a m D i s p l a y N o d e V i e w S t a t e " > < H e i g h t > 1 5 0 < / H e i g h t > < I s E x p a n d e d > t r u e < / I s E x p a n d e d > < W i d t h > 2 0 0 < / W i d t h > < / a : V a l u e > < / a : K e y V a l u e O f D i a g r a m O b j e c t K e y a n y T y p e z b w N T n L X > < a : K e y V a l u e O f D i a g r a m O b j e c t K e y a n y T y p e z b w N T n L X > < a : K e y > < K e y > T a b l e s \ F T _ E n t r e g a s \ C o l u m n s \ Q u a n t i d a d e   C o m p r a d a < / K e y > < / a : K e y > < a : V a l u e   i : t y p e = " D i a g r a m D i s p l a y N o d e V i e w S t a t e " > < H e i g h t > 1 5 0 < / H e i g h t > < I s E x p a n d e d > t r u e < / I s E x p a n d e d > < W i d t h > 2 0 0 < / W i d t h > < / a : V a l u e > < / a : K e y V a l u e O f D i a g r a m O b j e c t K e y a n y T y p e z b w N T n L X > < a : K e y V a l u e O f D i a g r a m O b j e c t K e y a n y T y p e z b w N T n L X > < a : K e y > < K e y > T a b l e s \ F T _ E n t r e g a s \ C o l u m n s \ D a t a   d e   e n t r e g a < / K e y > < / a : K e y > < a : V a l u e   i : t y p e = " D i a g r a m D i s p l a y N o d e V i e w S t a t e " > < H e i g h t > 1 5 0 < / H e i g h t > < I s E x p a n d e d > t r u e < / I s E x p a n d e d > < W i d t h > 2 0 0 < / W i d t h > < / a : V a l u e > < / a : K e y V a l u e O f D i a g r a m O b j e c t K e y a n y T y p e z b w N T n L X > < a : K e y V a l u e O f D i a g r a m O b j e c t K e y a n y T y p e z b w N T n L X > < a : K e y > < K e y > T a b l e s \ F T _ E n t r e g a s \ C o l u m n s \ P T L   ( d i a s ) < / K e y > < / a : K e y > < a : V a l u e   i : t y p e = " D i a g r a m D i s p l a y N o d e V i e w S t a t e " > < H e i g h t > 1 5 0 < / H e i g h t > < I s E x p a n d e d > t r u e < / I s E x p a n d e d > < W i d t h > 2 0 0 < / W i d t h > < / a : V a l u e > < / a : K e y V a l u e O f D i a g r a m O b j e c t K e y a n y T y p e z b w N T n L X > < a : K e y V a l u e O f D i a g r a m O b j e c t K e y a n y T y p e z b w N T n L X > < a : K e y > < K e y > T a b l e s \ F T _ E n t r e g a s \ C o l u m n s \ S 2 D   ( d i a s ) < / K e y > < / a : K e y > < a : V a l u e   i : t y p e = " D i a g r a m D i s p l a y N o d e V i e w S t a t e " > < H e i g h t > 1 5 0 < / H e i g h t > < I s E x p a n d e d > t r u e < / I s E x p a n d e d > < W i d t h > 2 0 0 < / W i d t h > < / a : V a l u e > < / a : K e y V a l u e O f D i a g r a m O b j e c t K e y a n y T y p e z b w N T n L X > < a : K e y V a l u e O f D i a g r a m O b j e c t K e y a n y T y p e z b w N T n L X > < a : K e y > < K e y > T a b l e s \ F T _ E n t r e g a s \ C o l u m n s \ S L A < / K e y > < / a : K e y > < a : V a l u e   i : t y p e = " D i a g r a m D i s p l a y N o d e V i e w S t a t e " > < H e i g h t > 1 5 0 < / H e i g h t > < I s E x p a n d e d > t r u e < / I s E x p a n d e d > < W i d t h > 2 0 0 < / W i d t h > < / a : V a l u e > < / a : K e y V a l u e O f D i a g r a m O b j e c t K e y a n y T y p e z b w N T n L X > < a : K e y V a l u e O f D i a g r a m O b j e c t K e y a n y T y p e z b w N T n L X > < a : K e y > < K e y > T a b l e s \ F T _ E n t r e g a s \ C o l u m n s \ M o d u l o   S L A   ( d i a s ) < / K e y > < / a : K e y > < a : V a l u e   i : t y p e = " D i a g r a m D i s p l a y N o d e V i e w S t a t e " > < H e i g h t > 1 5 0 < / H e i g h t > < I s E x p a n d e d > t r u e < / I s E x p a n d e d > < W i d t h > 2 0 0 < / W i d t h > < / a : V a l u e > < / a : K e y V a l u e O f D i a g r a m O b j e c t K e y a n y T y p e z b w N T n L X > < a : K e y V a l u e O f D i a g r a m O b j e c t K e y a n y T y p e z b w N T n L X > < a : K e y > < K e y > T a b l e s \ F T _ E n t r e g a s \ C o l u m n s \ S u b t o t a l < / K e y > < / a : K e y > < a : V a l u e   i : t y p e = " D i a g r a m D i s p l a y N o d e V i e w S t a t e " > < H e i g h t > 1 5 0 < / H e i g h t > < I s E x p a n d e d > t r u e < / I s E x p a n d e d > < W i d t h > 2 0 0 < / W i d t h > < / a : V a l u e > < / a : K e y V a l u e O f D i a g r a m O b j e c t K e y a n y T y p e z b w N T n L X > < a : K e y V a l u e O f D i a g r a m O b j e c t K e y a n y T y p e z b w N T n L X > < a : K e y > < K e y > T a b l e s \ F T _ E n t r e g a s \ M e a s u r e s \ S 2 D   -   Q 1 < / K e y > < / a : K e y > < a : V a l u e   i : t y p e = " D i a g r a m D i s p l a y N o d e V i e w S t a t e " > < H e i g h t > 1 5 0 < / H e i g h t > < I s E x p a n d e d > t r u e < / I s E x p a n d e d > < W i d t h > 2 0 0 < / W i d t h > < / a : V a l u e > < / a : K e y V a l u e O f D i a g r a m O b j e c t K e y a n y T y p e z b w N T n L X > < a : K e y V a l u e O f D i a g r a m O b j e c t K e y a n y T y p e z b w N T n L X > < a : K e y > < K e y > T a b l e s \ F T _ E n t r e g a s \ M e a s u r e s \ S 2 D   -   Q 3 < / K e y > < / a : K e y > < a : V a l u e   i : t y p e = " D i a g r a m D i s p l a y N o d e V i e w S t a t e " > < H e i g h t > 1 5 0 < / H e i g h t > < I s E x p a n d e d > t r u e < / I s E x p a n d e d > < W i d t h > 2 0 0 < / W i d t h > < / a : V a l u e > < / a : K e y V a l u e O f D i a g r a m O b j e c t K e y a n y T y p e z b w N T n L X > < a : K e y V a l u e O f D i a g r a m O b j e c t K e y a n y T y p e z b w N T n L X > < a : K e y > < K e y > T a b l e s \ F T _ E n t r e g a s \ M e a s u r e s \ S 2 D   -   I Q < / K e y > < / a : K e y > < a : V a l u e   i : t y p e = " D i a g r a m D i s p l a y N o d e V i e w S t a t e " > < H e i g h t > 1 5 0 < / H e i g h t > < I s E x p a n d e d > t r u e < / I s E x p a n d e d > < W i d t h > 2 0 0 < / W i d t h > < / a : V a l u e > < / a : K e y V a l u e O f D i a g r a m O b j e c t K e y a n y T y p e z b w N T n L X > < a : K e y V a l u e O f D i a g r a m O b j e c t K e y a n y T y p e z b w N T n L X > < a : K e y > < K e y > T a b l e s \ F T _ E n t r e g a s \ M e a s u r e s \ S 2 D   -   M a x   B o x p l o t < / K e y > < / a : K e y > < a : V a l u e   i : t y p e = " D i a g r a m D i s p l a y N o d e V i e w S t a t e " > < H e i g h t > 1 5 0 < / H e i g h t > < I s E x p a n d e d > t r u e < / I s E x p a n d e d > < W i d t h > 2 0 0 < / W i d t h > < / a : V a l u e > < / a : K e y V a l u e O f D i a g r a m O b j e c t K e y a n y T y p e z b w N T n L X > < a : K e y V a l u e O f D i a g r a m O b j e c t K e y a n y T y p e z b w N T n L X > < a : K e y > < K e y > T a b l e s \ F T _ E n t r e g a s \ M e a s u r e s \ S 2 D   -   M i n   B o x p l o t < / K e y > < / a : K e y > < a : V a l u e   i : t y p e = " D i a g r a m D i s p l a y N o d e V i e w S t a t e " > < H e i g h t > 1 5 0 < / H e i g h t > < I s E x p a n d e d > t r u e < / I s E x p a n d e d > < W i d t h > 2 0 0 < / W i d t h > < / a : V a l u e > < / a : K e y V a l u e O f D i a g r a m O b j e c t K e y a n y T y p e z b w N T n L X > < a : K e y V a l u e O f D i a g r a m O b j e c t K e y a n y T y p e z b w N T n L X > < a : K e y > < K e y > T a b l e s \ F T _ E n t r e g a s \ M e a s u r e s \ S 2 D   -   M e d i a n a < / K e y > < / a : K e y > < a : V a l u e   i : t y p e = " D i a g r a m D i s p l a y N o d e V i e w S t a t e " > < H e i g h t > 1 5 0 < / H e i g h t > < I s E x p a n d e d > t r u e < / I s E x p a n d e d > < W i d t h > 2 0 0 < / W i d t h > < / a : V a l u e > < / a : K e y V a l u e O f D i a g r a m O b j e c t K e y a n y T y p e z b w N T n L X > < a : K e y V a l u e O f D i a g r a m O b j e c t K e y a n y T y p e z b w N T n L X > < a : K e y > < K e y > T a b l e s \ F T _ E n t r e g a s \ M e a s u r e s \ S 2 D   -   M a x   O u t l i e r s < / K e y > < / a : K e y > < a : V a l u e   i : t y p e = " D i a g r a m D i s p l a y N o d e V i e w S t a t e " > < H e i g h t > 1 5 0 < / H e i g h t > < I s E x p a n d e d > t r u e < / I s E x p a n d e d > < W i d t h > 2 0 0 < / W i d t h > < / a : V a l u e > < / a : K e y V a l u e O f D i a g r a m O b j e c t K e y a n y T y p e z b w N T n L X > < a : K e y V a l u e O f D i a g r a m O b j e c t K e y a n y T y p e z b w N T n L X > < a : K e y > < K e y > T a b l e s \ F T _ E n t r e g a s \ M e a s u r e s \ S 2 D   -   M i n   O u t l i e r s < / K e y > < / a : K e y > < a : V a l u e   i : t y p e = " D i a g r a m D i s p l a y N o d e V i e w S t a t e " > < H e i g h t > 1 5 0 < / H e i g h t > < I s E x p a n d e d > t r u e < / I s E x p a n d e d > < W i d t h > 2 0 0 < / W i d t h > < / a : V a l u e > < / a : K e y V a l u e O f D i a g r a m O b j e c t K e y a n y T y p e z b w N T n L X > < a : K e y V a l u e O f D i a g r a m O b j e c t K e y a n y T y p e z b w N T n L X > < a : K e y > < K e y > T a b l e s \ F T _ E n t r e g a s \ M e a s u r e s \ S L A   -   Q 1 < / K e y > < / a : K e y > < a : V a l u e   i : t y p e = " D i a g r a m D i s p l a y N o d e V i e w S t a t e " > < H e i g h t > 1 5 0 < / H e i g h t > < I s E x p a n d e d > t r u e < / I s E x p a n d e d > < W i d t h > 2 0 0 < / W i d t h > < / a : V a l u e > < / a : K e y V a l u e O f D i a g r a m O b j e c t K e y a n y T y p e z b w N T n L X > < a : K e y V a l u e O f D i a g r a m O b j e c t K e y a n y T y p e z b w N T n L X > < a : K e y > < K e y > T a b l e s \ F T _ E n t r e g a s \ M e a s u r e s \ S L A   -   Q 3 < / K e y > < / a : K e y > < a : V a l u e   i : t y p e = " D i a g r a m D i s p l a y N o d e V i e w S t a t e " > < H e i g h t > 1 5 0 < / H e i g h t > < I s E x p a n d e d > t r u e < / I s E x p a n d e d > < W i d t h > 2 0 0 < / W i d t h > < / a : V a l u e > < / a : K e y V a l u e O f D i a g r a m O b j e c t K e y a n y T y p e z b w N T n L X > < a : K e y V a l u e O f D i a g r a m O b j e c t K e y a n y T y p e z b w N T n L X > < a : K e y > < K e y > T a b l e s \ F T _ E n t r e g a s \ M e a s u r e s \ S L A   -   M e d i a n a < / K e y > < / a : K e y > < a : V a l u e   i : t y p e = " D i a g r a m D i s p l a y N o d e V i e w S t a t e " > < H e i g h t > 1 5 0 < / H e i g h t > < I s E x p a n d e d > t r u e < / I s E x p a n d e d > < W i d t h > 2 0 0 < / W i d t h > < / a : V a l u e > < / a : K e y V a l u e O f D i a g r a m O b j e c t K e y a n y T y p e z b w N T n L X > < a : K e y V a l u e O f D i a g r a m O b j e c t K e y a n y T y p e z b w N T n L X > < a : K e y > < K e y > T a b l e s \ F T _ E n t r e g a s \ M e a s u r e s \ S L A   -   M a x   B o x p l o t < / K e y > < / a : K e y > < a : V a l u e   i : t y p e = " D i a g r a m D i s p l a y N o d e V i e w S t a t e " > < H e i g h t > 1 5 0 < / H e i g h t > < I s E x p a n d e d > t r u e < / I s E x p a n d e d > < W i d t h > 2 0 0 < / W i d t h > < / a : V a l u e > < / a : K e y V a l u e O f D i a g r a m O b j e c t K e y a n y T y p e z b w N T n L X > < a : K e y V a l u e O f D i a g r a m O b j e c t K e y a n y T y p e z b w N T n L X > < a : K e y > < K e y > T a b l e s \ F T _ E n t r e g a s \ M e a s u r e s \ S L A   -   I Q < / K e y > < / a : K e y > < a : V a l u e   i : t y p e = " D i a g r a m D i s p l a y N o d e V i e w S t a t e " > < H e i g h t > 1 5 0 < / H e i g h t > < I s E x p a n d e d > t r u e < / I s E x p a n d e d > < W i d t h > 2 0 0 < / W i d t h > < / a : V a l u e > < / a : K e y V a l u e O f D i a g r a m O b j e c t K e y a n y T y p e z b w N T n L X > < a : K e y V a l u e O f D i a g r a m O b j e c t K e y a n y T y p e z b w N T n L X > < a : K e y > < K e y > T a b l e s \ F T _ E n t r e g a s \ M e a s u r e s \ S L A   -   M i n   B o x p l o t < / K e y > < / a : K e y > < a : V a l u e   i : t y p e = " D i a g r a m D i s p l a y N o d e V i e w S t a t e " > < H e i g h t > 1 5 0 < / H e i g h t > < I s E x p a n d e d > t r u e < / I s E x p a n d e d > < W i d t h > 2 0 0 < / W i d t h > < / a : V a l u e > < / a : K e y V a l u e O f D i a g r a m O b j e c t K e y a n y T y p e z b w N T n L X > < a : K e y V a l u e O f D i a g r a m O b j e c t K e y a n y T y p e z b w N T n L X > < a : K e y > < K e y > T a b l e s \ F T _ E n t r e g a s \ M e a s u r e s \ S L A   -   M a x   O u t l i e r s < / K e y > < / a : K e y > < a : V a l u e   i : t y p e = " D i a g r a m D i s p l a y N o d e V i e w S t a t e " > < H e i g h t > 1 5 0 < / H e i g h t > < I s E x p a n d e d > t r u e < / I s E x p a n d e d > < W i d t h > 2 0 0 < / W i d t h > < / a : V a l u e > < / a : K e y V a l u e O f D i a g r a m O b j e c t K e y a n y T y p e z b w N T n L X > < a : K e y V a l u e O f D i a g r a m O b j e c t K e y a n y T y p e z b w N T n L X > < a : K e y > < K e y > T a b l e s \ F T _ E n t r e g a s \ M e a s u r e s \ S L A   -   M i n   O u t l i e r s < / K e y > < / a : K e y > < a : V a l u e   i : t y p e = " D i a g r a m D i s p l a y N o d e V i e w S t a t e " > < H e i g h t > 1 5 0 < / H e i g h t > < I s E x p a n d e d > t r u e < / I s E x p a n d e d > < W i d t h > 2 0 0 < / W i d t h > < / a : V a l u e > < / a : K e y V a l u e O f D i a g r a m O b j e c t K e y a n y T y p e z b w N T n L X > < a : K e y V a l u e O f D i a g r a m O b j e c t K e y a n y T y p e z b w N T n L X > < a : K e y > < K e y > T a b l e s \ F T _ E n t r e g a s \ M e a s u r e s \ S u m   o f   I D < / K e y > < / a : K e y > < a : V a l u e   i : t y p e = " D i a g r a m D i s p l a y N o d e V i e w S t a t e " > < H e i g h t > 1 5 0 < / H e i g h t > < I s E x p a n d e d > t r u e < / I s E x p a n d e d > < W i d t h > 2 0 0 < / W i d t h > < / a : V a l u e > < / a : K e y V a l u e O f D i a g r a m O b j e c t K e y a n y T y p e z b w N T n L X > < a : K e y V a l u e O f D i a g r a m O b j e c t K e y a n y T y p e z b w N T n L X > < a : K e y > < K e y > T a b l e s \ F T _ E n t r e g a s \ S u m   o f   I D \ A d d i t i o n a l   I n f o \ I m p l i c i t   M e a s u r e < / K e y > < / a : K e y > < a : V a l u e   i : t y p e = " D i a g r a m D i s p l a y V i e w S t a t e I D i a g r a m T a g A d d i t i o n a l I n f o " / > < / a : K e y V a l u e O f D i a g r a m O b j e c t K e y a n y T y p e z b w N T n L X > < a : K e y V a l u e O f D i a g r a m O b j e c t K e y a n y T y p e z b w N T n L X > < a : K e y > < K e y > T a b l e s \ F T _ E n t r e g a s \ M e a s u r e s \ C o u n t   o f   I D < / K e y > < / a : K e y > < a : V a l u e   i : t y p e = " D i a g r a m D i s p l a y N o d e V i e w S t a t e " > < H e i g h t > 1 5 0 < / H e i g h t > < I s E x p a n d e d > t r u e < / I s E x p a n d e d > < W i d t h > 2 0 0 < / W i d t h > < / a : V a l u e > < / a : K e y V a l u e O f D i a g r a m O b j e c t K e y a n y T y p e z b w N T n L X > < a : K e y V a l u e O f D i a g r a m O b j e c t K e y a n y T y p e z b w N T n L X > < a : K e y > < K e y > T a b l e s \ F T _ E n t r e g a s \ C o u n t   o f   I D \ A d d i t i o n a l   I n f o \ I m p l i c i t   M e a s u r e < / K e y > < / a : K e y > < a : V a l u e   i : t y p e = " D i a g r a m D i s p l a y V i e w S t a t e I D i a g r a m T a g A d d i t i o n a l I n f o " / > < / a : K e y V a l u e O f D i a g r a m O b j e c t K e y a n y T y p e z b w N T n L X > < a : K e y V a l u e O f D i a g r a m O b j e c t K e y a n y T y p e z b w N T n L X > < a : K e y > < K e y > T a b l e s \ F T _ E n t r e g a s \ M e a s u r e s \ S u m   o f   S 2 D   ( d i a s ) < / K e y > < / a : K e y > < a : V a l u e   i : t y p e = " D i a g r a m D i s p l a y N o d e V i e w S t a t e " > < H e i g h t > 1 5 0 < / H e i g h t > < I s E x p a n d e d > t r u e < / I s E x p a n d e d > < W i d t h > 2 0 0 < / W i d t h > < / a : V a l u e > < / a : K e y V a l u e O f D i a g r a m O b j e c t K e y a n y T y p e z b w N T n L X > < a : K e y V a l u e O f D i a g r a m O b j e c t K e y a n y T y p e z b w N T n L X > < a : K e y > < K e y > T a b l e s \ F T _ E n t r e g a s \ S u m   o f   S 2 D   ( d i a s ) \ A d d i t i o n a l   I n f o \ I m p l i c i t   M e a s u r e < / K e y > < / a : K e y > < a : V a l u e   i : t y p e = " D i a g r a m D i s p l a y V i e w S t a t e I D i a g r a m T a g A d d i t i o n a l I n f o " / > < / a : K e y V a l u e O f D i a g r a m O b j e c t K e y a n y T y p e z b w N T n L X > < a : K e y V a l u e O f D i a g r a m O b j e c t K e y a n y T y p e z b w N T n L X > < a : K e y > < K e y > T a b l e s \ F T _ E n t r e g a s \ M e a s u r e s \ S u m   o f   I D   S t a t u s < / K e y > < / a : K e y > < a : V a l u e   i : t y p e = " D i a g r a m D i s p l a y N o d e V i e w S t a t e " > < H e i g h t > 1 5 0 < / H e i g h t > < I s E x p a n d e d > t r u e < / I s E x p a n d e d > < W i d t h > 2 0 0 < / W i d t h > < / a : V a l u e > < / a : K e y V a l u e O f D i a g r a m O b j e c t K e y a n y T y p e z b w N T n L X > < a : K e y V a l u e O f D i a g r a m O b j e c t K e y a n y T y p e z b w N T n L X > < a : K e y > < K e y > T a b l e s \ F T _ E n t r e g a s \ S u m   o f   I D   S t a t u s \ A d d i t i o n a l   I n f o \ I m p l i c i t   M e a s u r e < / K e y > < / a : K e y > < a : V a l u e   i : t y p e = " D i a g r a m D i s p l a y V i e w S t a t e I D i a g r a m T a g A d d i t i o n a l I n f o " / > < / a : K e y V a l u e O f D i a g r a m O b j e c t K e y a n y T y p e z b w N T n L X > < a : K e y V a l u e O f D i a g r a m O b j e c t K e y a n y T y p e z b w N T n L X > < a : K e y > < K e y > T a b l e s \ C a l e n d a r < / K e y > < / a : K e y > < a : V a l u e   i : t y p e = " D i a g r a m D i s p l a y N o d e V i e w S t a t e " > < H e i g h t > 2 9 1 < / H e i g h t > < I s E x p a n d e d > t r u e < / I s E x p a n d e d > < L a y e d O u t > t r u e < / L a y e d O u t > < L e f t > 7 1 6 . 7 1 1 4 3 1 7 0 2 9 9 7 0 6 < / L e f t > < T a b I n d e x > 5 < / T a b I n d e x > < T o p > 1 8 3 . 1 2 1 8 8 6 0 4 4 0 4 1 1 6 < / 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 T a b l e s \ F T _ E s t o q u e < / K e y > < / a : K e y > < a : V a l u e   i : t y p e = " D i a g r a m D i s p l a y N o d e V i e w S t a t e " > < H e i g h t > 1 1 9 < / H e i g h t > < I s E x p a n d e d > t r u e < / I s E x p a n d e d > < L a y e d O u t > t r u e < / L a y e d O u t > < L e f t > 7 1 3 . 0 4 4 7 6 5 0 3 6 3 3 0 3 2 < / L e f t > < T a b I n d e x > 1 < / T a b I n d e x > < T o p > 1 7 < / T o p > < W i d t h > 2 0 0 < / W i d t h > < / a : V a l u e > < / a : K e y V a l u e O f D i a g r a m O b j e c t K e y a n y T y p e z b w N T n L X > < a : K e y V a l u e O f D i a g r a m O b j e c t K e y a n y T y p e z b w N T n L X > < a : K e y > < K e y > T a b l e s \ F T _ E s t o q u e \ C o l u m n s \ I D   P r o d u t o < / K e y > < / a : K e y > < a : V a l u e   i : t y p e = " D i a g r a m D i s p l a y N o d e V i e w S t a t e " > < H e i g h t > 1 5 0 < / H e i g h t > < I s E x p a n d e d > t r u e < / I s E x p a n d e d > < W i d t h > 2 0 0 < / W i d t h > < / a : V a l u e > < / a : K e y V a l u e O f D i a g r a m O b j e c t K e y a n y T y p e z b w N T n L X > < a : K e y V a l u e O f D i a g r a m O b j e c t K e y a n y T y p e z b w N T n L X > < a : K e y > < K e y > T a b l e s \ F T _ E s t o q u e \ C o l u m n s \ D a t a   a t u a l i z a � � o < / K e y > < / a : K e y > < a : V a l u e   i : t y p e = " D i a g r a m D i s p l a y N o d e V i e w S t a t e " > < H e i g h t > 1 5 0 < / H e i g h t > < I s E x p a n d e d > t r u e < / I s E x p a n d e d > < W i d t h > 2 0 0 < / W i d t h > < / a : V a l u e > < / a : K e y V a l u e O f D i a g r a m O b j e c t K e y a n y T y p e z b w N T n L X > < a : K e y V a l u e O f D i a g r a m O b j e c t K e y a n y T y p e z b w N T n L X > < a : K e y > < K e y > T a b l e s \ F T _ E s t o q u e \ C o l u m n s \ Q u a n t i d a d e < / K e y > < / a : K e y > < a : V a l u e   i : t y p e = " D i a g r a m D i s p l a y N o d e V i e w S t a t e " > < H e i g h t > 1 5 0 < / H e i g h t > < I s E x p a n d e d > t r u e < / I s E x p a n d e d > < W i d t h > 2 0 0 < / W i d t h > < / a : V a l u e > < / a : K e y V a l u e O f D i a g r a m O b j e c t K e y a n y T y p e z b w N T n L X > < a : K e y V a l u e O f D i a g r a m O b j e c t K e y a n y T y p e z b w N T n L X > < a : K e y > < K e y > R e l a t i o n s h i p s \ & l t ; T a b l e s \ F T _ E n t r e g a s \ C o l u m n s \ I D   P r o d u t o & g t ; - & l t ; T a b l e s \ D I M _ P r o d u t o \ C o l u m n s \ I D & g t ; < / K e y > < / a : K e y > < a : V a l u e   i : t y p e = " D i a g r a m D i s p l a y L i n k V i e w S t a t e " > < A u t o m a t i o n P r o p e r t y H e l p e r T e x t > E n d   p o i n t   1 :   ( 4 6 4 . 1 8 5 7 2 , 2 2 4 ) .   E n d   p o i n t   2 :   ( 4 6 4 . 8 0 7 6 2 1 , 1 6 6 )   < / A u t o m a t i o n P r o p e r t y H e l p e r T e x t > < L a y e d O u t > t r u e < / L a y e d O u t > < P o i n t s   x m l n s : b = " h t t p : / / s c h e m a s . d a t a c o n t r a c t . o r g / 2 0 0 4 / 0 7 / S y s t e m . W i n d o w s " > < b : P o i n t > < b : _ x > 4 6 4 . 1 8 5 7 1 9 9 9 9 9 9 9 9 5 < / b : _ x > < b : _ y > 2 2 3 . 9 9 9 9 9 9 9 9 9 9 9 9 8 9 < / b : _ y > < / b : P o i n t > < b : P o i n t > < b : _ x > 4 6 4 . 1 8 5 7 2 < / b : _ x > < b : _ y > 1 9 6 . 9 9 9 9 9 9 6 6 6 6 6 6 5 5 < / b : _ y > < / b : P o i n t > < b : P o i n t > < b : _ x > 4 6 4 . 8 0 7 6 2 1 < / b : _ x > < b : _ y > 1 9 2 . 9 9 9 9 9 9 6 6 6 6 6 6 5 3 < / b : _ y > < / b : P o i n t > < b : P o i n t > < b : _ x > 4 6 4 . 8 0 7 6 2 1 < / b : _ x > < b : _ y > 1 6 6 . 0 0 0 0 0 0 0 0 0 0 0 0 0 3 < / b : _ y > < / b : P o i n t > < / P o i n t s > < / a : V a l u e > < / a : K e y V a l u e O f D i a g r a m O b j e c t K e y a n y T y p e z b w N T n L X > < a : K e y V a l u e O f D i a g r a m O b j e c t K e y a n y T y p e z b w N T n L X > < a : K e y > < K e y > R e l a t i o n s h i p s \ & l t ; T a b l e s \ F T _ E n t r e g a s \ C o l u m n s \ I D   P r o d u t o & g t ; - & l t ; T a b l e s \ D I M _ P r o d u t o \ C o l u m n s \ I D & g t ; \ F K < / K e y > < / a : K e y > < a : V a l u e   i : t y p e = " D i a g r a m D i s p l a y L i n k E n d p o i n t V i e w S t a t e " > < H e i g h t > 1 6 < / H e i g h t > < L a b e l L o c a t i o n   x m l n s : b = " h t t p : / / s c h e m a s . d a t a c o n t r a c t . o r g / 2 0 0 4 / 0 7 / S y s t e m . W i n d o w s " > < b : _ x > 4 5 6 . 1 8 5 7 1 9 9 9 9 9 9 9 9 5 < / b : _ x > < b : _ y > 2 2 3 . 9 9 9 9 9 9 9 9 9 9 9 9 8 9 < / b : _ y > < / L a b e l L o c a t i o n > < L o c a t i o n   x m l n s : b = " h t t p : / / s c h e m a s . d a t a c o n t r a c t . o r g / 2 0 0 4 / 0 7 / S y s t e m . W i n d o w s " > < b : _ x > 4 6 4 . 1 8 5 7 2 < / b : _ x > < b : _ y > 2 3 9 . 9 9 9 9 9 9 9 9 9 9 9 9 8 9 < / b : _ y > < / L o c a t i o n > < S h a p e R o t a t e A n g l e > 2 6 9 . 9 9 9 9 9 9 9 9 9 9 9 9 7 7 < / S h a p e R o t a t e A n g l e > < W i d t h > 1 6 < / W i d t h > < / a : V a l u e > < / a : K e y V a l u e O f D i a g r a m O b j e c t K e y a n y T y p e z b w N T n L X > < a : K e y V a l u e O f D i a g r a m O b j e c t K e y a n y T y p e z b w N T n L X > < a : K e y > < K e y > R e l a t i o n s h i p s \ & l t ; T a b l e s \ F T _ E n t r e g a s \ C o l u m n s \ I D   P r o d u t o & g t ; - & l t ; T a b l e s \ D I M _ P r o d u t o \ C o l u m n s \ I D & g t ; \ P K < / K e y > < / a : K e y > < a : V a l u e   i : t y p e = " D i a g r a m D i s p l a y L i n k E n d p o i n t V i e w S t a t e " > < H e i g h t > 1 6 < / H e i g h t > < L a b e l L o c a t i o n   x m l n s : b = " h t t p : / / s c h e m a s . d a t a c o n t r a c t . o r g / 2 0 0 4 / 0 7 / S y s t e m . W i n d o w s " > < b : _ x > 4 5 6 . 8 0 7 6 2 1 < / b : _ x > < b : _ y > 1 5 0 . 0 0 0 0 0 0 0 0 0 0 0 0 0 3 < / b : _ y > < / L a b e l L o c a t i o n > < L o c a t i o n   x m l n s : b = " h t t p : / / s c h e m a s . d a t a c o n t r a c t . o r g / 2 0 0 4 / 0 7 / S y s t e m . W i n d o w s " > < b : _ x > 4 6 4 . 8 0 7 6 2 1 < / b : _ x > < b : _ y > 1 5 0 . 0 0 0 0 0 0 0 0 0 0 0 0 0 3 < / b : _ y > < / L o c a t i o n > < S h a p e R o t a t e A n g l e > 9 0 < / S h a p e R o t a t e A n g l e > < W i d t h > 1 6 < / W i d t h > < / a : V a l u e > < / a : K e y V a l u e O f D i a g r a m O b j e c t K e y a n y T y p e z b w N T n L X > < a : K e y V a l u e O f D i a g r a m O b j e c t K e y a n y T y p e z b w N T n L X > < a : K e y > < K e y > R e l a t i o n s h i p s \ & l t ; T a b l e s \ F T _ E n t r e g a s \ C o l u m n s \ I D   P r o d u t o & g t ; - & l t ; T a b l e s \ D I M _ P r o d u t o \ C o l u m n s \ I D & g t ; \ C r o s s F i l t e r < / K e y > < / a : K e y > < a : V a l u e   i : t y p e = " D i a g r a m D i s p l a y L i n k C r o s s F i l t e r V i e w S t a t e " > < P o i n t s   x m l n s : b = " h t t p : / / s c h e m a s . d a t a c o n t r a c t . o r g / 2 0 0 4 / 0 7 / S y s t e m . W i n d o w s " > < b : P o i n t > < b : _ x > 4 6 4 . 1 8 5 7 1 9 9 9 9 9 9 9 9 5 < / b : _ x > < b : _ y > 2 2 3 . 9 9 9 9 9 9 9 9 9 9 9 9 8 9 < / b : _ y > < / b : P o i n t > < b : P o i n t > < b : _ x > 4 6 4 . 1 8 5 7 2 < / b : _ x > < b : _ y > 1 9 6 . 9 9 9 9 9 9 6 6 6 6 6 6 5 5 < / b : _ y > < / b : P o i n t > < b : P o i n t > < b : _ x > 4 6 4 . 8 0 7 6 2 1 < / b : _ x > < b : _ y > 1 9 2 . 9 9 9 9 9 9 6 6 6 6 6 6 5 3 < / b : _ y > < / b : P o i n t > < b : P o i n t > < b : _ x > 4 6 4 . 8 0 7 6 2 1 < / b : _ x > < b : _ y > 1 6 6 . 0 0 0 0 0 0 0 0 0 0 0 0 0 3 < / b : _ y > < / b : P o i n t > < / P o i n t s > < / a : V a l u e > < / a : K e y V a l u e O f D i a g r a m O b j e c t K e y a n y T y p e z b w N T n L X > < a : K e y V a l u e O f D i a g r a m O b j e c t K e y a n y T y p e z b w N T n L X > < a : K e y > < K e y > R e l a t i o n s h i p s \ & l t ; T a b l e s \ F T _ E n t r e g a s \ C o l u m n s \ I D   V e � c u l o & g t ; - & l t ; T a b l e s \ D I M _ V e i c u l o \ C o l u m n s \ I D & g t ; < / K e y > < / a : K e y > < a : V a l u e   i : t y p e = " D i a g r a m D i s p l a y L i n k V i e w S t a t e " > < A u t o m a t i o n P r o p e r t y H e l p e r T e x t > E n d   p o i n t   1 :   ( 3 2 7 . 5 1 9 0 5 2 8 3 8 3 2 9 , 3 9 3 . 6 6 6 6 6 6 6 6 6 6 6 7 ) .   E n d   p o i n t   2 :   ( 2 1 8 . 2 2 2 2 2 2 2 2 2 2 2 2 , 2 9 2 . 4 4 4 4 4 4 6 6 6 6 6 7 )   < / A u t o m a t i o n P r o p e r t y H e l p e r T e x t > < L a y e d O u t > t r u e < / L a y e d O u t > < P o i n t s   x m l n s : b = " h t t p : / / s c h e m a s . d a t a c o n t r a c t . o r g / 2 0 0 4 / 0 7 / S y s t e m . W i n d o w s " > < b : P o i n t > < b : _ x > 3 2 7 . 5 1 9 0 5 2 8 3 8 3 2 8 8 9 < / b : _ x > < b : _ y > 3 9 3 . 6 6 6 6 6 6 6 6 6 6 6 6 5 2 < / b : _ y > < / b : P o i n t > < b : P o i n t > < b : _ x > 2 7 4 . 8 7 0 6 3 7 5 < / b : _ x > < b : _ y > 3 9 3 . 6 6 6 6 6 6 6 6 6 6 6 6 5 2 < / b : _ y > < / b : P o i n t > < b : P o i n t > < b : _ x > 2 7 2 . 8 7 0 6 3 7 5 < / b : _ x > < b : _ y > 3 9 1 . 6 6 6 6 6 6 6 6 6 6 6 6 5 2 < / b : _ y > < / b : P o i n t > < b : P o i n t > < b : _ x > 2 7 2 . 8 7 0 6 3 7 5 < / b : _ x > < b : _ y > 2 9 4 . 4 4 4 4 4 4 6 6 6 6 6 6 5 3 < / b : _ y > < / b : P o i n t > < b : P o i n t > < b : _ x > 2 7 0 . 8 7 0 6 3 7 5 < / b : _ x > < b : _ y > 2 9 2 . 4 4 4 4 4 4 6 6 6 6 6 6 5 3 < / b : _ y > < / b : P o i n t > < b : P o i n t > < b : _ x > 2 1 8 . 2 2 2 2 2 2 2 2 2 2 2 2 2 6 < / b : _ x > < b : _ y > 2 9 2 . 4 4 4 4 4 4 6 6 6 6 6 6 5 3 < / b : _ y > < / b : P o i n t > < / P o i n t s > < / a : V a l u e > < / a : K e y V a l u e O f D i a g r a m O b j e c t K e y a n y T y p e z b w N T n L X > < a : K e y V a l u e O f D i a g r a m O b j e c t K e y a n y T y p e z b w N T n L X > < a : K e y > < K e y > R e l a t i o n s h i p s \ & l t ; T a b l e s \ F T _ E n t r e g a s \ C o l u m n s \ I D   V e � c u l o & g t ; - & l t ; T a b l e s \ D I M _ V e i c u l o \ C o l u m n s \ I D & g t ; \ F K < / K e y > < / a : K e y > < a : V a l u e   i : t y p e = " D i a g r a m D i s p l a y L i n k E n d p o i n t V i e w S t a t e " > < H e i g h t > 1 6 < / H e i g h t > < L a b e l L o c a t i o n   x m l n s : b = " h t t p : / / s c h e m a s . d a t a c o n t r a c t . o r g / 2 0 0 4 / 0 7 / S y s t e m . W i n d o w s " > < b : _ x > 3 2 7 . 5 1 9 0 5 2 8 3 8 3 2 8 8 9 < / b : _ x > < b : _ y > 3 8 5 . 6 6 6 6 6 6 6 6 6 6 6 6 5 2 < / b : _ y > < / L a b e l L o c a t i o n > < L o c a t i o n   x m l n s : b = " h t t p : / / s c h e m a s . d a t a c o n t r a c t . o r g / 2 0 0 4 / 0 7 / S y s t e m . W i n d o w s " > < b : _ x > 3 4 3 . 5 1 9 0 5 2 8 3 8 3 2 8 8 9 < / b : _ x > < b : _ y > 3 9 3 . 6 6 6 6 6 6 6 6 6 6 6 6 5 2 < / b : _ y > < / L o c a t i o n > < S h a p e R o t a t e A n g l e > 1 8 0 < / S h a p e R o t a t e A n g l e > < W i d t h > 1 6 < / W i d t h > < / a : V a l u e > < / a : K e y V a l u e O f D i a g r a m O b j e c t K e y a n y T y p e z b w N T n L X > < a : K e y V a l u e O f D i a g r a m O b j e c t K e y a n y T y p e z b w N T n L X > < a : K e y > < K e y > R e l a t i o n s h i p s \ & l t ; T a b l e s \ F T _ E n t r e g a s \ C o l u m n s \ I D   V e � c u l o & g t ; - & l t ; T a b l e s \ D I M _ V e i c u l o \ C o l u m n s \ I D & g t ; \ P K < / K e y > < / a : K e y > < a : V a l u e   i : t y p e = " D i a g r a m D i s p l a y L i n k E n d p o i n t V i e w S t a t e " > < H e i g h t > 1 6 < / H e i g h t > < L a b e l L o c a t i o n   x m l n s : b = " h t t p : / / s c h e m a s . d a t a c o n t r a c t . o r g / 2 0 0 4 / 0 7 / S y s t e m . W i n d o w s " > < b : _ x > 2 0 2 . 2 2 2 2 2 2 2 2 2 2 2 2 2 6 < / b : _ x > < b : _ y > 2 8 4 . 4 4 4 4 4 4 6 6 6 6 6 6 5 3 < / b : _ y > < / L a b e l L o c a t i o n > < L o c a t i o n   x m l n s : b = " h t t p : / / s c h e m a s . d a t a c o n t r a c t . o r g / 2 0 0 4 / 0 7 / S y s t e m . W i n d o w s " > < b : _ x > 2 0 2 . 2 2 2 2 2 2 2 2 2 2 2 2 2 9 < / b : _ x > < b : _ y > 2 9 2 . 4 4 4 4 4 4 6 6 6 6 6 6 5 3 < / b : _ y > < / L o c a t i o n > < S h a p e R o t a t e A n g l e > 3 6 0 < / S h a p e R o t a t e A n g l e > < W i d t h > 1 6 < / W i d t h > < / a : V a l u e > < / a : K e y V a l u e O f D i a g r a m O b j e c t K e y a n y T y p e z b w N T n L X > < a : K e y V a l u e O f D i a g r a m O b j e c t K e y a n y T y p e z b w N T n L X > < a : K e y > < K e y > R e l a t i o n s h i p s \ & l t ; T a b l e s \ F T _ E n t r e g a s \ C o l u m n s \ I D   V e � c u l o & g t ; - & l t ; T a b l e s \ D I M _ V e i c u l o \ C o l u m n s \ I D & g t ; \ C r o s s F i l t e r < / K e y > < / a : K e y > < a : V a l u e   i : t y p e = " D i a g r a m D i s p l a y L i n k C r o s s F i l t e r V i e w S t a t e " > < P o i n t s   x m l n s : b = " h t t p : / / s c h e m a s . d a t a c o n t r a c t . o r g / 2 0 0 4 / 0 7 / S y s t e m . W i n d o w s " > < b : P o i n t > < b : _ x > 3 2 7 . 5 1 9 0 5 2 8 3 8 3 2 8 8 9 < / b : _ x > < b : _ y > 3 9 3 . 6 6 6 6 6 6 6 6 6 6 6 6 5 2 < / b : _ y > < / b : P o i n t > < b : P o i n t > < b : _ x > 2 7 4 . 8 7 0 6 3 7 5 < / b : _ x > < b : _ y > 3 9 3 . 6 6 6 6 6 6 6 6 6 6 6 6 5 2 < / b : _ y > < / b : P o i n t > < b : P o i n t > < b : _ x > 2 7 2 . 8 7 0 6 3 7 5 < / b : _ x > < b : _ y > 3 9 1 . 6 6 6 6 6 6 6 6 6 6 6 6 5 2 < / b : _ y > < / b : P o i n t > < b : P o i n t > < b : _ x > 2 7 2 . 8 7 0 6 3 7 5 < / b : _ x > < b : _ y > 2 9 4 . 4 4 4 4 4 4 6 6 6 6 6 6 5 3 < / b : _ y > < / b : P o i n t > < b : P o i n t > < b : _ x > 2 7 0 . 8 7 0 6 3 7 5 < / b : _ x > < b : _ y > 2 9 2 . 4 4 4 4 4 4 6 6 6 6 6 6 5 3 < / b : _ y > < / b : P o i n t > < b : P o i n t > < b : _ x > 2 1 8 . 2 2 2 2 2 2 2 2 2 2 2 2 2 6 < / b : _ x > < b : _ y > 2 9 2 . 4 4 4 4 4 4 6 6 6 6 6 6 5 3 < / b : _ y > < / b : P o i n t > < / P o i n t s > < / a : V a l u e > < / a : K e y V a l u e O f D i a g r a m O b j e c t K e y a n y T y p e z b w N T n L X > < a : K e y V a l u e O f D i a g r a m O b j e c t K e y a n y T y p e z b w N T n L X > < a : K e y > < K e y > R e l a t i o n s h i p s \ & l t ; T a b l e s \ F T _ E n t r e g a s \ C o l u m n s \ I D   L o c a l i d a d e & g t ; - & l t ; T a b l e s \ D I M _ L o c a l i d a d e \ C o l u m n s \ I D & g t ; < / K e y > < / a : K e y > < a : V a l u e   i : t y p e = " D i a g r a m D i s p l a y L i n k V i e w S t a t e " > < A u t o m a t i o n P r o p e r t y H e l p e r T e x t > E n d   p o i n t   1 :   ( 3 2 7 . 5 1 9 0 5 2 8 3 8 3 2 9 , 4 1 3 . 6 6 6 6 6 6 6 6 6 6 6 7 ) .   E n d   p o i n t   2 :   ( 2 2 0 . 6 6 6 6 6 6 6 6 6 6 6 7 , 5 1 1 . 5 5 5 5 5 5 6 6 6 6 6 6 )   < / A u t o m a t i o n P r o p e r t y H e l p e r T e x t > < L a y e d O u t > t r u e < / L a y e d O u t > < P o i n t s   x m l n s : b = " h t t p : / / s c h e m a s . d a t a c o n t r a c t . o r g / 2 0 0 4 / 0 7 / S y s t e m . W i n d o w s " > < b : P o i n t > < b : _ x > 3 2 7 . 5 1 9 0 5 2 8 3 8 3 2 8 8 9 < / b : _ x > < b : _ y > 4 1 3 . 6 6 6 6 6 6 6 6 6 6 6 6 5 2 < / b : _ y > < / b : P o i n t > < b : P o i n t > < b : _ x > 2 7 6 . 0 9 2 8 6 < / b : _ x > < b : _ y > 4 1 3 . 6 6 6 6 6 6 6 6 6 6 6 6 5 2 < / b : _ y > < / b : P o i n t > < b : P o i n t > < b : _ x > 2 7 4 . 0 9 2 8 6 < / b : _ x > < b : _ y > 4 1 5 . 6 6 6 6 6 6 6 6 6 6 6 6 5 2 < / b : _ y > < / b : P o i n t > < b : P o i n t > < b : _ x > 2 7 4 . 0 9 2 8 6 < / b : _ x > < b : _ y > 5 0 9 . 5 5 5 5 5 5 6 6 6 6 6 6 4 6 < / b : _ y > < / b : P o i n t > < b : P o i n t > < b : _ x > 2 7 2 . 0 9 2 8 6 < / b : _ x > < b : _ y > 5 1 1 . 5 5 5 5 5 5 6 6 6 6 6 6 4 6 < / b : _ y > < / b : P o i n t > < b : P o i n t > < b : _ x > 2 2 0 . 6 6 6 6 6 6 6 6 6 6 6 6 6 3 < / b : _ x > < b : _ y > 5 1 1 . 5 5 5 5 5 5 6 6 6 6 6 6 4 6 < / b : _ y > < / b : P o i n t > < / P o i n t s > < / a : V a l u e > < / a : K e y V a l u e O f D i a g r a m O b j e c t K e y a n y T y p e z b w N T n L X > < a : K e y V a l u e O f D i a g r a m O b j e c t K e y a n y T y p e z b w N T n L X > < a : K e y > < K e y > R e l a t i o n s h i p s \ & l t ; T a b l e s \ F T _ E n t r e g a s \ C o l u m n s \ I D   L o c a l i d a d e & g t ; - & l t ; T a b l e s \ D I M _ L o c a l i d a d e \ C o l u m n s \ I D & g t ; \ F K < / K e y > < / a : K e y > < a : V a l u e   i : t y p e = " D i a g r a m D i s p l a y L i n k E n d p o i n t V i e w S t a t e " > < H e i g h t > 1 6 < / H e i g h t > < L a b e l L o c a t i o n   x m l n s : b = " h t t p : / / s c h e m a s . d a t a c o n t r a c t . o r g / 2 0 0 4 / 0 7 / S y s t e m . W i n d o w s " > < b : _ x > 3 2 7 . 5 1 9 0 5 2 8 3 8 3 2 8 8 9 < / b : _ x > < b : _ y > 4 0 5 . 6 6 6 6 6 6 6 6 6 6 6 6 5 2 < / b : _ y > < / L a b e l L o c a t i o n > < L o c a t i o n   x m l n s : b = " h t t p : / / s c h e m a s . d a t a c o n t r a c t . o r g / 2 0 0 4 / 0 7 / S y s t e m . W i n d o w s " > < b : _ x > 3 4 3 . 5 1 9 0 5 2 8 3 8 3 2 8 8 9 < / b : _ x > < b : _ y > 4 1 3 . 6 6 6 6 6 6 6 6 6 6 6 6 5 2 < / b : _ y > < / L o c a t i o n > < S h a p e R o t a t e A n g l e > 1 8 0 < / S h a p e R o t a t e A n g l e > < W i d t h > 1 6 < / W i d t h > < / a : V a l u e > < / a : K e y V a l u e O f D i a g r a m O b j e c t K e y a n y T y p e z b w N T n L X > < a : K e y V a l u e O f D i a g r a m O b j e c t K e y a n y T y p e z b w N T n L X > < a : K e y > < K e y > R e l a t i o n s h i p s \ & l t ; T a b l e s \ F T _ E n t r e g a s \ C o l u m n s \ I D   L o c a l i d a d e & g t ; - & l t ; T a b l e s \ D I M _ L o c a l i d a d e \ C o l u m n s \ I D & g t ; \ P K < / K e y > < / a : K e y > < a : V a l u e   i : t y p e = " D i a g r a m D i s p l a y L i n k E n d p o i n t V i e w S t a t e " > < H e i g h t > 1 6 < / H e i g h t > < L a b e l L o c a t i o n   x m l n s : b = " h t t p : / / s c h e m a s . d a t a c o n t r a c t . o r g / 2 0 0 4 / 0 7 / S y s t e m . W i n d o w s " > < b : _ x > 2 0 4 . 6 6 6 6 6 6 6 6 6 6 6 6 6 3 < / b : _ x > < b : _ y > 5 0 3 . 5 5 5 5 5 5 6 6 6 6 6 6 4 6 < / b : _ y > < / L a b e l L o c a t i o n > < L o c a t i o n   x m l n s : b = " h t t p : / / s c h e m a s . d a t a c o n t r a c t . o r g / 2 0 0 4 / 0 7 / S y s t e m . W i n d o w s " > < b : _ x > 2 0 4 . 6 6 6 6 6 6 6 6 6 6 6 6 6 3 < / b : _ x > < b : _ y > 5 1 1 . 5 5 5 5 5 5 6 6 6 6 6 6 4 6 < / b : _ y > < / L o c a t i o n > < S h a p e R o t a t e A n g l e > 3 6 0 < / S h a p e R o t a t e A n g l e > < W i d t h > 1 6 < / W i d t h > < / a : V a l u e > < / a : K e y V a l u e O f D i a g r a m O b j e c t K e y a n y T y p e z b w N T n L X > < a : K e y V a l u e O f D i a g r a m O b j e c t K e y a n y T y p e z b w N T n L X > < a : K e y > < K e y > R e l a t i o n s h i p s \ & l t ; T a b l e s \ F T _ E n t r e g a s \ C o l u m n s \ I D   L o c a l i d a d e & g t ; - & l t ; T a b l e s \ D I M _ L o c a l i d a d e \ C o l u m n s \ I D & g t ; \ C r o s s F i l t e r < / K e y > < / a : K e y > < a : V a l u e   i : t y p e = " D i a g r a m D i s p l a y L i n k C r o s s F i l t e r V i e w S t a t e " > < P o i n t s   x m l n s : b = " h t t p : / / s c h e m a s . d a t a c o n t r a c t . o r g / 2 0 0 4 / 0 7 / S y s t e m . W i n d o w s " > < b : P o i n t > < b : _ x > 3 2 7 . 5 1 9 0 5 2 8 3 8 3 2 8 8 9 < / b : _ x > < b : _ y > 4 1 3 . 6 6 6 6 6 6 6 6 6 6 6 6 5 2 < / b : _ y > < / b : P o i n t > < b : P o i n t > < b : _ x > 2 7 6 . 0 9 2 8 6 < / b : _ x > < b : _ y > 4 1 3 . 6 6 6 6 6 6 6 6 6 6 6 6 5 2 < / b : _ y > < / b : P o i n t > < b : P o i n t > < b : _ x > 2 7 4 . 0 9 2 8 6 < / b : _ x > < b : _ y > 4 1 5 . 6 6 6 6 6 6 6 6 6 6 6 6 5 2 < / b : _ y > < / b : P o i n t > < b : P o i n t > < b : _ x > 2 7 4 . 0 9 2 8 6 < / b : _ x > < b : _ y > 5 0 9 . 5 5 5 5 5 5 6 6 6 6 6 6 4 6 < / b : _ y > < / b : P o i n t > < b : P o i n t > < b : _ x > 2 7 2 . 0 9 2 8 6 < / b : _ x > < b : _ y > 5 1 1 . 5 5 5 5 5 5 6 6 6 6 6 6 4 6 < / b : _ y > < / b : P o i n t > < b : P o i n t > < b : _ x > 2 2 0 . 6 6 6 6 6 6 6 6 6 6 6 6 6 3 < / b : _ x > < b : _ y > 5 1 1 . 5 5 5 5 5 5 6 6 6 6 6 6 4 6 < / b : _ y > < / b : P o i n t > < / P o i n t s > < / a : V a l u e > < / a : K e y V a l u e O f D i a g r a m O b j e c t K e y a n y T y p e z b w N T n L X > < a : K e y V a l u e O f D i a g r a m O b j e c t K e y a n y T y p e z b w N T n L X > < a : K e y > < K e y > R e l a t i o n s h i p s \ & l t ; T a b l e s \ F T _ E n t r e g a s \ C o l u m n s \ I D   S t a t u s & g t ; - & l t ; T a b l e s \ D I M _ S t a t u s _ E n t r e g a \ C o l u m n s \ I D & g t ; < / K e y > < / a : K e y > < a : V a l u e   i : t y p e = " D i a g r a m D i s p l a y L i n k V i e w S t a t e " > < A u t o m a t i o n P r o p e r t y H e l p e r T e x t > E n d   p o i n t   1 :   ( 6 0 0 . 8 5 2 3 8 6 1 7 1 6 6 2 , 4 1 3 . 6 6 6 6 6 6 6 6 6 6 6 7 ) .   E n d   p o i n t   2 :   ( 7 0 0 . 0 4 4 7 6 5 0 3 6 3 3 , 5 5 4 . 1 6 6 6 6 6 6 6 6 6 6 7 )   < / A u t o m a t i o n P r o p e r t y H e l p e r T e x t > < L a y e d O u t > t r u e < / L a y e d O u t > < P o i n t s   x m l n s : b = " h t t p : / / s c h e m a s . d a t a c o n t r a c t . o r g / 2 0 0 4 / 0 7 / S y s t e m . W i n d o w s " > < b : P o i n t > < b : _ x > 6 0 0 . 8 5 2 3 8 6 1 7 1 6 6 2 1 5 < / b : _ x > < b : _ y > 4 1 3 . 6 6 6 6 6 6 6 6 6 6 6 6 5 2 < / b : _ y > < / b : P o i n t > < b : P o i n t > < b : _ x > 6 4 8 . 4 4 8 5 7 5 5 0 0 0 0 0 0 6 < / b : _ x > < b : _ y > 4 1 3 . 6 6 6 6 6 6 6 6 6 6 6 6 5 2 < / b : _ y > < / b : P o i n t > < b : P o i n t > < b : _ x > 6 5 0 . 4 4 8 5 7 5 5 0 0 0 0 0 0 6 < / b : _ x > < b : _ y > 4 1 5 . 6 6 6 6 6 6 6 6 6 6 6 6 5 2 < / b : _ y > < / b : P o i n t > < b : P o i n t > < b : _ x > 6 5 0 . 4 4 8 5 7 5 5 0 0 0 0 0 0 6 < / b : _ x > < b : _ y > 5 5 2 . 1 6 6 6 6 6 6 6 6 6 6 6 5 2 < / b : _ y > < / b : P o i n t > < b : P o i n t > < b : _ x > 6 5 2 . 4 4 8 5 7 5 5 0 0 0 0 0 0 6 < / b : _ x > < b : _ y > 5 5 4 . 1 6 6 6 6 6 6 6 6 6 6 6 5 2 < / b : _ y > < / b : P o i n t > < b : P o i n t > < b : _ x > 7 0 0 . 0 4 4 7 6 5 0 3 6 3 3 0 2 < / b : _ x > < b : _ y > 5 5 4 . 1 6 6 6 6 6 6 6 6 6 6 6 5 2 < / b : _ y > < / b : P o i n t > < / P o i n t s > < / a : V a l u e > < / a : K e y V a l u e O f D i a g r a m O b j e c t K e y a n y T y p e z b w N T n L X > < a : K e y V a l u e O f D i a g r a m O b j e c t K e y a n y T y p e z b w N T n L X > < a : K e y > < K e y > R e l a t i o n s h i p s \ & l t ; T a b l e s \ F T _ E n t r e g a s \ C o l u m n s \ I D   S t a t u s & g t ; - & l t ; T a b l e s \ D I M _ S t a t u s _ E n t r e g a \ C o l u m n s \ I D & g t ; \ F K < / K e y > < / a : K e y > < a : V a l u e   i : t y p e = " D i a g r a m D i s p l a y L i n k E n d p o i n t V i e w S t a t e " > < H e i g h t > 1 6 < / H e i g h t > < L a b e l L o c a t i o n   x m l n s : b = " h t t p : / / s c h e m a s . d a t a c o n t r a c t . o r g / 2 0 0 4 / 0 7 / S y s t e m . W i n d o w s " > < b : _ x > 5 8 4 . 8 5 2 3 8 6 1 7 1 6 6 2 1 5 < / b : _ x > < b : _ y > 4 0 5 . 6 6 6 6 6 6 6 6 6 6 6 6 5 2 < / b : _ y > < / L a b e l L o c a t i o n > < L o c a t i o n   x m l n s : b = " h t t p : / / s c h e m a s . d a t a c o n t r a c t . o r g / 2 0 0 4 / 0 7 / S y s t e m . W i n d o w s " > < b : _ x > 5 8 4 . 8 5 2 3 8 6 1 7 1 6 6 2 1 5 < / b : _ x > < b : _ y > 4 1 3 . 6 6 6 6 6 6 6 6 6 6 6 6 5 2 < / b : _ y > < / L o c a t i o n > < S h a p e R o t a t e A n g l e > 3 6 0 < / S h a p e R o t a t e A n g l e > < W i d t h > 1 6 < / W i d t h > < / a : V a l u e > < / a : K e y V a l u e O f D i a g r a m O b j e c t K e y a n y T y p e z b w N T n L X > < a : K e y V a l u e O f D i a g r a m O b j e c t K e y a n y T y p e z b w N T n L X > < a : K e y > < K e y > R e l a t i o n s h i p s \ & l t ; T a b l e s \ F T _ E n t r e g a s \ C o l u m n s \ I D   S t a t u s & g t ; - & l t ; T a b l e s \ D I M _ S t a t u s _ E n t r e g a \ C o l u m n s \ I D & g t ; \ P K < / K e y > < / a : K e y > < a : V a l u e   i : t y p e = " D i a g r a m D i s p l a y L i n k E n d p o i n t V i e w S t a t e " > < H e i g h t > 1 6 < / H e i g h t > < L a b e l L o c a t i o n   x m l n s : b = " h t t p : / / s c h e m a s . d a t a c o n t r a c t . o r g / 2 0 0 4 / 0 7 / S y s t e m . W i n d o w s " > < b : _ x > 7 0 0 . 0 4 4 7 6 5 0 3 6 3 3 0 2 < / b : _ x > < b : _ y > 5 4 6 . 1 6 6 6 6 6 6 6 6 6 6 6 5 2 < / b : _ y > < / L a b e l L o c a t i o n > < L o c a t i o n   x m l n s : b = " h t t p : / / s c h e m a s . d a t a c o n t r a c t . o r g / 2 0 0 4 / 0 7 / S y s t e m . W i n d o w s " > < b : _ x > 7 1 6 . 0 4 4 7 6 5 0 3 6 3 3 0 2 < / b : _ x > < b : _ y > 5 5 4 . 1 6 6 6 6 6 6 6 6 6 6 6 5 2 < / b : _ y > < / L o c a t i o n > < S h a p e R o t a t e A n g l e > 1 8 0 < / S h a p e R o t a t e A n g l e > < W i d t h > 1 6 < / W i d t h > < / a : V a l u e > < / a : K e y V a l u e O f D i a g r a m O b j e c t K e y a n y T y p e z b w N T n L X > < a : K e y V a l u e O f D i a g r a m O b j e c t K e y a n y T y p e z b w N T n L X > < a : K e y > < K e y > R e l a t i o n s h i p s \ & l t ; T a b l e s \ F T _ E n t r e g a s \ C o l u m n s \ I D   S t a t u s & g t ; - & l t ; T a b l e s \ D I M _ S t a t u s _ E n t r e g a \ C o l u m n s \ I D & g t ; \ C r o s s F i l t e r < / K e y > < / a : K e y > < a : V a l u e   i : t y p e = " D i a g r a m D i s p l a y L i n k C r o s s F i l t e r V i e w S t a t e " > < P o i n t s   x m l n s : b = " h t t p : / / s c h e m a s . d a t a c o n t r a c t . o r g / 2 0 0 4 / 0 7 / S y s t e m . W i n d o w s " > < b : P o i n t > < b : _ x > 6 0 0 . 8 5 2 3 8 6 1 7 1 6 6 2 1 5 < / b : _ x > < b : _ y > 4 1 3 . 6 6 6 6 6 6 6 6 6 6 6 6 5 2 < / b : _ y > < / b : P o i n t > < b : P o i n t > < b : _ x > 6 4 8 . 4 4 8 5 7 5 5 0 0 0 0 0 0 6 < / b : _ x > < b : _ y > 4 1 3 . 6 6 6 6 6 6 6 6 6 6 6 6 5 2 < / b : _ y > < / b : P o i n t > < b : P o i n t > < b : _ x > 6 5 0 . 4 4 8 5 7 5 5 0 0 0 0 0 0 6 < / b : _ x > < b : _ y > 4 1 5 . 6 6 6 6 6 6 6 6 6 6 6 6 5 2 < / b : _ y > < / b : P o i n t > < b : P o i n t > < b : _ x > 6 5 0 . 4 4 8 5 7 5 5 0 0 0 0 0 0 6 < / b : _ x > < b : _ y > 5 5 2 . 1 6 6 6 6 6 6 6 6 6 6 6 5 2 < / b : _ y > < / b : P o i n t > < b : P o i n t > < b : _ x > 6 5 2 . 4 4 8 5 7 5 5 0 0 0 0 0 0 6 < / b : _ x > < b : _ y > 5 5 4 . 1 6 6 6 6 6 6 6 6 6 6 6 5 2 < / b : _ y > < / b : P o i n t > < b : P o i n t > < b : _ x > 7 0 0 . 0 4 4 7 6 5 0 3 6 3 3 0 2 < / b : _ x > < b : _ y > 5 5 4 . 1 6 6 6 6 6 6 6 6 6 6 6 5 2 < / b : _ y > < / b : P o i n t > < / P o i n t s > < / a : V a l u e > < / a : K e y V a l u e O f D i a g r a m O b j e c t K e y a n y T y p e z b w N T n L X > < a : K e y V a l u e O f D i a g r a m O b j e c t K e y a n y T y p e z b w N T n L X > < a : K e y > < K e y > R e l a t i o n s h i p s \ & l t ; T a b l e s \ F T _ E n t r e g a s \ C o l u m n s \ D a t a   d e   e n t r e g a & g t ; - & l t ; T a b l e s \ C a l e n d a r \ C o l u m n s \ D a t e & g t ; < / K e y > < / a : K e y > < a : V a l u e   i : t y p e = " D i a g r a m D i s p l a y L i n k V i e w S t a t e " > < A u t o m a t i o n P r o p e r t y H e l p e r T e x t > E n d   p o i n t   1 :   ( 6 0 0 . 8 5 2 3 8 6 1 7 1 6 6 2 , 3 9 3 . 6 6 6 6 6 6 6 6 6 6 6 7 ) .   E n d   p o i n t   2 :   ( 7 0 0 . 7 1 1 4 3 1 7 0 2 9 9 7 , 3 2 8 . 6 2 1 8 8 5 6 6 6 6 6 7 )   < / A u t o m a t i o n P r o p e r t y H e l p e r T e x t > < L a y e d O u t > t r u e < / L a y e d O u t > < P o i n t s   x m l n s : b = " h t t p : / / s c h e m a s . d a t a c o n t r a c t . o r g / 2 0 0 4 / 0 7 / S y s t e m . W i n d o w s " > < b : P o i n t > < b : _ x > 6 0 0 . 8 5 2 3 8 6 1 7 1 6 6 2 1 5 < / b : _ x > < b : _ y > 3 9 3 . 6 6 6 6 6 6 6 6 6 6 6 6 5 2 < / b : _ y > < / b : P o i n t > < b : P o i n t > < b : _ x > 6 4 8 . 7 8 1 9 0 9 < / b : _ x > < b : _ y > 3 9 3 . 6 6 6 6 6 6 6 6 6 6 6 6 5 2 < / b : _ y > < / b : P o i n t > < b : P o i n t > < b : _ x > 6 5 0 . 7 8 1 9 0 9 < / b : _ x > < b : _ y > 3 9 1 . 6 6 6 6 6 6 6 6 6 6 6 6 5 2 < / b : _ y > < / b : P o i n t > < b : P o i n t > < b : _ x > 6 5 0 . 7 8 1 9 0 9 < / b : _ x > < b : _ y > 3 3 0 . 6 2 1 8 8 5 6 6 6 6 6 6 5 1 < / b : _ y > < / b : P o i n t > < b : P o i n t > < b : _ x > 6 5 2 . 7 8 1 9 0 9 < / b : _ x > < b : _ y > 3 2 8 . 6 2 1 8 8 5 6 6 6 6 6 6 5 1 < / b : _ y > < / b : P o i n t > < b : P o i n t > < b : _ x > 7 0 0 . 7 1 1 4 3 1 7 0 2 9 9 7 0 6 < / b : _ x > < b : _ y > 3 2 8 . 6 2 1 8 8 5 6 6 6 6 6 6 5 1 < / b : _ y > < / b : P o i n t > < / P o i n t s > < / a : V a l u e > < / a : K e y V a l u e O f D i a g r a m O b j e c t K e y a n y T y p e z b w N T n L X > < a : K e y V a l u e O f D i a g r a m O b j e c t K e y a n y T y p e z b w N T n L X > < a : K e y > < K e y > R e l a t i o n s h i p s \ & l t ; T a b l e s \ F T _ E n t r e g a s \ C o l u m n s \ D a t a   d e   e n t r e g a & g t ; - & l t ; T a b l e s \ C a l e n d a r \ C o l u m n s \ D a t e & g t ; \ F K < / K e y > < / a : K e y > < a : V a l u e   i : t y p e = " D i a g r a m D i s p l a y L i n k E n d p o i n t V i e w S t a t e " > < H e i g h t > 1 6 < / H e i g h t > < L a b e l L o c a t i o n   x m l n s : b = " h t t p : / / s c h e m a s . d a t a c o n t r a c t . o r g / 2 0 0 4 / 0 7 / S y s t e m . W i n d o w s " > < b : _ x > 5 8 4 . 8 5 2 3 8 6 1 7 1 6 6 2 1 5 < / b : _ x > < b : _ y > 3 8 5 . 6 6 6 6 6 6 6 6 6 6 6 6 5 2 < / b : _ y > < / L a b e l L o c a t i o n > < L o c a t i o n   x m l n s : b = " h t t p : / / s c h e m a s . d a t a c o n t r a c t . o r g / 2 0 0 4 / 0 7 / S y s t e m . W i n d o w s " > < b : _ x > 5 8 4 . 8 5 2 3 8 6 1 7 1 6 6 2 1 5 < / b : _ x > < b : _ y > 3 9 3 . 6 6 6 6 6 6 6 6 6 6 6 6 5 2 < / b : _ y > < / L o c a t i o n > < S h a p e R o t a t e A n g l e > 3 6 0 < / S h a p e R o t a t e A n g l e > < W i d t h > 1 6 < / W i d t h > < / a : V a l u e > < / a : K e y V a l u e O f D i a g r a m O b j e c t K e y a n y T y p e z b w N T n L X > < a : K e y V a l u e O f D i a g r a m O b j e c t K e y a n y T y p e z b w N T n L X > < a : K e y > < K e y > R e l a t i o n s h i p s \ & l t ; T a b l e s \ F T _ E n t r e g a s \ C o l u m n s \ D a t a   d e   e n t r e g a & g t ; - & l t ; T a b l e s \ C a l e n d a r \ C o l u m n s \ D a t e & g t ; \ P K < / K e y > < / a : K e y > < a : V a l u e   i : t y p e = " D i a g r a m D i s p l a y L i n k E n d p o i n t V i e w S t a t e " > < H e i g h t > 1 6 < / H e i g h t > < L a b e l L o c a t i o n   x m l n s : b = " h t t p : / / s c h e m a s . d a t a c o n t r a c t . o r g / 2 0 0 4 / 0 7 / S y s t e m . W i n d o w s " > < b : _ x > 7 0 0 . 7 1 1 4 3 1 7 0 2 9 9 7 0 6 < / b : _ x > < b : _ y > 3 2 0 . 6 2 1 8 8 5 6 6 6 6 6 6 5 1 < / b : _ y > < / L a b e l L o c a t i o n > < L o c a t i o n   x m l n s : b = " h t t p : / / s c h e m a s . d a t a c o n t r a c t . o r g / 2 0 0 4 / 0 7 / S y s t e m . W i n d o w s " > < b : _ x > 7 1 6 . 7 1 1 4 3 1 7 0 2 9 9 7 0 6 < / b : _ x > < b : _ y > 3 2 8 . 6 2 1 8 8 5 6 6 6 6 6 6 5 1 < / b : _ y > < / L o c a t i o n > < S h a p e R o t a t e A n g l e > 1 8 0 < / S h a p e R o t a t e A n g l e > < W i d t h > 1 6 < / W i d t h > < / a : V a l u e > < / a : K e y V a l u e O f D i a g r a m O b j e c t K e y a n y T y p e z b w N T n L X > < a : K e y V a l u e O f D i a g r a m O b j e c t K e y a n y T y p e z b w N T n L X > < a : K e y > < K e y > R e l a t i o n s h i p s \ & l t ; T a b l e s \ F T _ E n t r e g a s \ C o l u m n s \ D a t a   d e   e n t r e g a & g t ; - & l t ; T a b l e s \ C a l e n d a r \ C o l u m n s \ D a t e & g t ; \ C r o s s F i l t e r < / K e y > < / a : K e y > < a : V a l u e   i : t y p e = " D i a g r a m D i s p l a y L i n k C r o s s F i l t e r V i e w S t a t e " > < P o i n t s   x m l n s : b = " h t t p : / / s c h e m a s . d a t a c o n t r a c t . o r g / 2 0 0 4 / 0 7 / S y s t e m . W i n d o w s " > < b : P o i n t > < b : _ x > 6 0 0 . 8 5 2 3 8 6 1 7 1 6 6 2 1 5 < / b : _ x > < b : _ y > 3 9 3 . 6 6 6 6 6 6 6 6 6 6 6 6 5 2 < / b : _ y > < / b : P o i n t > < b : P o i n t > < b : _ x > 6 4 8 . 7 8 1 9 0 9 < / b : _ x > < b : _ y > 3 9 3 . 6 6 6 6 6 6 6 6 6 6 6 6 5 2 < / b : _ y > < / b : P o i n t > < b : P o i n t > < b : _ x > 6 5 0 . 7 8 1 9 0 9 < / b : _ x > < b : _ y > 3 9 1 . 6 6 6 6 6 6 6 6 6 6 6 6 5 2 < / b : _ y > < / b : P o i n t > < b : P o i n t > < b : _ x > 6 5 0 . 7 8 1 9 0 9 < / b : _ x > < b : _ y > 3 3 0 . 6 2 1 8 8 5 6 6 6 6 6 6 5 1 < / b : _ y > < / b : P o i n t > < b : P o i n t > < b : _ x > 6 5 2 . 7 8 1 9 0 9 < / b : _ x > < b : _ y > 3 2 8 . 6 2 1 8 8 5 6 6 6 6 6 6 5 1 < / b : _ y > < / b : P o i n t > < b : P o i n t > < b : _ x > 7 0 0 . 7 1 1 4 3 1 7 0 2 9 9 7 0 6 < / b : _ x > < b : _ y > 3 2 8 . 6 2 1 8 8 5 6 6 6 6 6 6 5 1 < / b : _ y > < / b : P o i n t > < / P o i n t s > < / a : V a l u e > < / a : K e y V a l u e O f D i a g r a m O b j e c t K e y a n y T y p e z b w N T n L X > < a : K e y V a l u e O f D i a g r a m O b j e c t K e y a n y T y p e z b w N T n L X > < a : K e y > < K e y > R e l a t i o n s h i p s \ & l t ; T a b l e s \ F T _ E s t o q u e \ C o l u m n s \ I D   P r o d u t o & g t ; - & l t ; T a b l e s \ D I M _ P r o d u t o \ C o l u m n s \ I D & g t ; < / K e y > < / a : K e y > < a : V a l u e   i : t y p e = " D i a g r a m D i s p l a y L i n k V i e w S t a t e " > < A u t o m a t i o n P r o p e r t y H e l p e r T e x t > E n d   p o i n t   1 :   ( 6 9 7 . 0 4 4 7 6 5 0 3 6 3 3 , 7 6 . 4 9 9 9 9 9 6 6 6 6 6 6 5 ) .   E n d   p o i n t   2 :   ( 5 8 0 . 8 0 7 6 2 1 1 3 5 3 3 2 , 7 4 . 9 9 9 9 9 9 6 6 6 6 6 6 5 )   < / A u t o m a t i o n P r o p e r t y H e l p e r T e x t > < L a y e d O u t > t r u e < / L a y e d O u t > < P o i n t s   x m l n s : b = " h t t p : / / s c h e m a s . d a t a c o n t r a c t . o r g / 2 0 0 4 / 0 7 / S y s t e m . W i n d o w s " > < b : P o i n t > < b : _ x > 6 9 7 . 0 4 4 7 6 5 0 3 6 3 3 0 3 2 < / b : _ x > < b : _ y > 7 6 . 4 9 9 9 9 9 6 6 6 6 6 6 5 2 5 < / b : _ y > < / b : P o i n t > < b : P o i n t > < b : _ x > 6 4 0 . 9 2 6 1 9 3 < / b : _ x > < b : _ y > 7 6 . 4 9 9 9 9 9 6 6 6 6 6 6 5 2 5 < / b : _ y > < / b : P o i n t > < b : P o i n t > < b : _ x > 6 3 6 . 9 2 6 1 9 3 < / b : _ x > < b : _ y > 7 4 . 9 9 9 9 9 9 6 6 6 6 6 6 5 2 5 < / b : _ y > < / b : P o i n t > < b : P o i n t > < b : _ x > 5 8 0 . 8 0 7 6 2 1 1 3 5 3 3 1 7 1 < / b : _ x > < b : _ y > 7 4 . 9 9 9 9 9 9 6 6 6 6 6 6 5 2 5 < / b : _ y > < / b : P o i n t > < / P o i n t s > < / a : V a l u e > < / a : K e y V a l u e O f D i a g r a m O b j e c t K e y a n y T y p e z b w N T n L X > < a : K e y V a l u e O f D i a g r a m O b j e c t K e y a n y T y p e z b w N T n L X > < a : K e y > < K e y > R e l a t i o n s h i p s \ & l t ; T a b l e s \ F T _ E s t o q u e \ C o l u m n s \ I D   P r o d u t o & g t ; - & l t ; T a b l e s \ D I M _ P r o d u t o \ C o l u m n s \ I D & g t ; \ F K < / K e y > < / a : K e y > < a : V a l u e   i : t y p e = " D i a g r a m D i s p l a y L i n k E n d p o i n t V i e w S t a t e " > < H e i g h t > 1 6 < / H e i g h t > < L a b e l L o c a t i o n   x m l n s : b = " h t t p : / / s c h e m a s . d a t a c o n t r a c t . o r g / 2 0 0 4 / 0 7 / S y s t e m . W i n d o w s " > < b : _ x > 6 9 7 . 0 4 4 7 6 5 0 3 6 3 3 0 3 2 < / b : _ x > < b : _ y > 6 8 . 4 9 9 9 9 9 6 6 6 6 6 6 5 2 5 < / b : _ y > < / L a b e l L o c a t i o n > < L o c a t i o n   x m l n s : b = " h t t p : / / s c h e m a s . d a t a c o n t r a c t . o r g / 2 0 0 4 / 0 7 / S y s t e m . W i n d o w s " > < b : _ x > 7 1 3 . 0 4 4 7 6 5 0 3 6 3 3 0 3 2 < / b : _ x > < b : _ y > 7 6 . 4 9 9 9 9 9 6 6 6 6 6 6 5 2 5 < / b : _ y > < / L o c a t i o n > < S h a p e R o t a t e A n g l e > 1 8 0 < / S h a p e R o t a t e A n g l e > < W i d t h > 1 6 < / W i d t h > < / a : V a l u e > < / a : K e y V a l u e O f D i a g r a m O b j e c t K e y a n y T y p e z b w N T n L X > < a : K e y V a l u e O f D i a g r a m O b j e c t K e y a n y T y p e z b w N T n L X > < a : K e y > < K e y > R e l a t i o n s h i p s \ & l t ; T a b l e s \ F T _ E s t o q u e \ C o l u m n s \ I D   P r o d u t o & g t ; - & l t ; T a b l e s \ D I M _ P r o d u t o \ C o l u m n s \ I D & g t ; \ P K < / K e y > < / a : K e y > < a : V a l u e   i : t y p e = " D i a g r a m D i s p l a y L i n k E n d p o i n t V i e w S t a t e " > < H e i g h t > 1 6 < / H e i g h t > < L a b e l L o c a t i o n   x m l n s : b = " h t t p : / / s c h e m a s . d a t a c o n t r a c t . o r g / 2 0 0 4 / 0 7 / S y s t e m . W i n d o w s " > < b : _ x > 5 6 4 . 8 0 7 6 2 1 1 3 5 3 3 1 7 1 < / b : _ x > < b : _ y > 6 6 . 9 9 9 9 9 9 6 6 6 6 6 6 5 2 5 < / b : _ y > < / L a b e l L o c a t i o n > < L o c a t i o n   x m l n s : b = " h t t p : / / s c h e m a s . d a t a c o n t r a c t . o r g / 2 0 0 4 / 0 7 / S y s t e m . W i n d o w s " > < b : _ x > 5 6 4 . 8 0 7 6 2 1 1 3 5 3 3 1 7 1 < / b : _ x > < b : _ y > 7 4 . 9 9 9 9 9 9 6 6 6 6 6 6 5 2 5 < / b : _ y > < / L o c a t i o n > < S h a p e R o t a t e A n g l e > 3 6 0 < / S h a p e R o t a t e A n g l e > < W i d t h > 1 6 < / W i d t h > < / a : V a l u e > < / a : K e y V a l u e O f D i a g r a m O b j e c t K e y a n y T y p e z b w N T n L X > < a : K e y V a l u e O f D i a g r a m O b j e c t K e y a n y T y p e z b w N T n L X > < a : K e y > < K e y > R e l a t i o n s h i p s \ & l t ; T a b l e s \ F T _ E s t o q u e \ C o l u m n s \ I D   P r o d u t o & g t ; - & l t ; T a b l e s \ D I M _ P r o d u t o \ C o l u m n s \ I D & g t ; \ C r o s s F i l t e r < / K e y > < / a : K e y > < a : V a l u e   i : t y p e = " D i a g r a m D i s p l a y L i n k C r o s s F i l t e r V i e w S t a t e " > < P o i n t s   x m l n s : b = " h t t p : / / s c h e m a s . d a t a c o n t r a c t . o r g / 2 0 0 4 / 0 7 / S y s t e m . W i n d o w s " > < b : P o i n t > < b : _ x > 6 9 7 . 0 4 4 7 6 5 0 3 6 3 3 0 3 2 < / b : _ x > < b : _ y > 7 6 . 4 9 9 9 9 9 6 6 6 6 6 6 5 2 5 < / b : _ y > < / b : P o i n t > < b : P o i n t > < b : _ x > 6 4 0 . 9 2 6 1 9 3 < / b : _ x > < b : _ y > 7 6 . 4 9 9 9 9 9 6 6 6 6 6 6 5 2 5 < / b : _ y > < / b : P o i n t > < b : P o i n t > < b : _ x > 6 3 6 . 9 2 6 1 9 3 < / b : _ x > < b : _ y > 7 4 . 9 9 9 9 9 9 6 6 6 6 6 6 5 2 5 < / b : _ y > < / b : P o i n t > < b : P o i n t > < b : _ x > 5 8 0 . 8 0 7 6 2 1 1 3 5 3 3 1 7 1 < / b : _ x > < b : _ y > 7 4 . 9 9 9 9 9 9 6 6 6 6 6 6 5 2 5 < / b : _ y > < / b : P o i n t > < / P o i n t s > < / a : V a l u e > < / a : K e y V a l u e O f D i a g r a m O b j e c t K e y a n y T y p e z b w N T n L X > < a : K e y V a l u e O f D i a g r a m O b j e c t K e y a n y T y p e z b w N T n L X > < a : K e y > < K e y > R e l a t i o n s h i p s \ & l t ; T a b l e s \ F T _ E s t o q u e \ C o l u m n s \ D a t a   a t u a l i z a � � o & g t ; - & l t ; T a b l e s \ C a l e n d a r \ C o l u m n s \ D a t e & g t ; < / K e y > < / a : K e y > < a : V a l u e   i : t y p e = " D i a g r a m D i s p l a y L i n k V i e w S t a t e " > < A u t o m a t i o n P r o p e r t y H e l p e r T e x t > E n d   p o i n t   1 :   ( 8 0 4 . 8 7 8 0 9 8 , 1 5 2 ) .   E n d   p o i n t   2 :   ( 8 2 4 . 8 7 8 0 9 8 , 1 6 7 . 1 2 1 8 8 6 0 4 4 0 4 1 )   < / A u t o m a t i o n P r o p e r t y H e l p e r T e x t > < L a y e d O u t > t r u e < / L a y e d O u t > < P o i n t s   x m l n s : b = " h t t p : / / s c h e m a s . d a t a c o n t r a c t . o r g / 2 0 0 4 / 0 7 / S y s t e m . W i n d o w s " > < b : P o i n t > < b : _ x > 8 0 4 . 8 7 8 0 9 8 < / b : _ x > < b : _ y > 1 5 2 < / b : _ y > < / b : P o i n t > < b : P o i n t > < b : _ x > 8 0 4 . 8 7 8 0 9 8 < / b : _ x > < b : _ y > 1 5 7 . 5 6 0 9 4 2 6 6 6 6 6 6 5 1 < / b : _ y > < / b : P o i n t > < b : P o i n t > < b : _ x > 8 0 6 . 8 7 8 0 9 8 < / b : _ x > < b : _ y > 1 5 9 . 5 6 0 9 4 2 6 6 6 6 6 6 5 1 < / b : _ y > < / b : P o i n t > < b : P o i n t > < b : _ x > 8 2 2 . 8 7 8 0 9 8 < / b : _ x > < b : _ y > 1 5 9 . 5 6 0 9 4 2 6 6 6 6 6 6 5 1 < / b : _ y > < / b : P o i n t > < b : P o i n t > < b : _ x > 8 2 4 . 8 7 8 0 9 8 < / b : _ x > < b : _ y > 1 6 1 . 5 6 0 9 4 2 6 6 6 6 6 6 5 1 < / b : _ y > < / b : P o i n t > < b : P o i n t > < b : _ x > 8 2 4 . 8 7 8 0 9 8 < / b : _ x > < b : _ y > 1 6 7 . 1 2 1 8 8 6 0 4 4 0 4 1 1 6 < / b : _ y > < / b : P o i n t > < / P o i n t s > < / a : V a l u e > < / a : K e y V a l u e O f D i a g r a m O b j e c t K e y a n y T y p e z b w N T n L X > < a : K e y V a l u e O f D i a g r a m O b j e c t K e y a n y T y p e z b w N T n L X > < a : K e y > < K e y > R e l a t i o n s h i p s \ & l t ; T a b l e s \ F T _ E s t o q u e \ C o l u m n s \ D a t a   a t u a l i z a � � o & g t ; - & l t ; T a b l e s \ C a l e n d a r \ C o l u m n s \ D a t e & g t ; \ F K < / K e y > < / a : K e y > < a : V a l u e   i : t y p e = " D i a g r a m D i s p l a y L i n k E n d p o i n t V i e w S t a t e " > < H e i g h t > 1 6 < / H e i g h t > < L a b e l L o c a t i o n   x m l n s : b = " h t t p : / / s c h e m a s . d a t a c o n t r a c t . o r g / 2 0 0 4 / 0 7 / S y s t e m . W i n d o w s " > < b : _ x > 7 9 6 . 8 7 8 0 9 8 < / b : _ x > < b : _ y > 1 3 6 < / b : _ y > < / L a b e l L o c a t i o n > < L o c a t i o n   x m l n s : b = " h t t p : / / s c h e m a s . d a t a c o n t r a c t . o r g / 2 0 0 4 / 0 7 / S y s t e m . W i n d o w s " > < b : _ x > 8 0 4 . 8 7 8 0 9 8 < / b : _ x > < b : _ y > 1 3 6 < / b : _ y > < / L o c a t i o n > < S h a p e R o t a t e A n g l e > 9 0 < / S h a p e R o t a t e A n g l e > < W i d t h > 1 6 < / W i d t h > < / a : V a l u e > < / a : K e y V a l u e O f D i a g r a m O b j e c t K e y a n y T y p e z b w N T n L X > < a : K e y V a l u e O f D i a g r a m O b j e c t K e y a n y T y p e z b w N T n L X > < a : K e y > < K e y > R e l a t i o n s h i p s \ & l t ; T a b l e s \ F T _ E s t o q u e \ C o l u m n s \ D a t a   a t u a l i z a � � o & g t ; - & l t ; T a b l e s \ C a l e n d a r \ C o l u m n s \ D a t e & g t ; \ P K < / K e y > < / a : K e y > < a : V a l u e   i : t y p e = " D i a g r a m D i s p l a y L i n k E n d p o i n t V i e w S t a t e " > < H e i g h t > 1 6 < / H e i g h t > < L a b e l L o c a t i o n   x m l n s : b = " h t t p : / / s c h e m a s . d a t a c o n t r a c t . o r g / 2 0 0 4 / 0 7 / S y s t e m . W i n d o w s " > < b : _ x > 8 1 6 . 8 7 8 0 9 8 < / b : _ x > < b : _ y > 1 6 7 . 1 2 1 8 8 6 0 4 4 0 4 1 1 6 < / b : _ y > < / L a b e l L o c a t i o n > < L o c a t i o n   x m l n s : b = " h t t p : / / s c h e m a s . d a t a c o n t r a c t . o r g / 2 0 0 4 / 0 7 / S y s t e m . W i n d o w s " > < b : _ x > 8 2 4 . 8 7 8 0 9 7 9 9 9 9 9 9 9 1 < / b : _ x > < b : _ y > 1 8 3 . 1 2 1 8 8 6 0 4 4 0 4 1 1 6 < / b : _ y > < / L o c a t i o n > < S h a p e R o t a t e A n g l e > 2 7 0 . 0 0 0 0 0 0 0 0 0 0 0 0 4 < / S h a p e R o t a t e A n g l e > < W i d t h > 1 6 < / W i d t h > < / a : V a l u e > < / a : K e y V a l u e O f D i a g r a m O b j e c t K e y a n y T y p e z b w N T n L X > < a : K e y V a l u e O f D i a g r a m O b j e c t K e y a n y T y p e z b w N T n L X > < a : K e y > < K e y > R e l a t i o n s h i p s \ & l t ; T a b l e s \ F T _ E s t o q u e \ C o l u m n s \ D a t a   a t u a l i z a � � o & g t ; - & l t ; T a b l e s \ C a l e n d a r \ C o l u m n s \ D a t e & g t ; \ C r o s s F i l t e r < / K e y > < / a : K e y > < a : V a l u e   i : t y p e = " D i a g r a m D i s p l a y L i n k C r o s s F i l t e r V i e w S t a t e " > < P o i n t s   x m l n s : b = " h t t p : / / s c h e m a s . d a t a c o n t r a c t . o r g / 2 0 0 4 / 0 7 / S y s t e m . W i n d o w s " > < b : P o i n t > < b : _ x > 8 0 4 . 8 7 8 0 9 8 < / b : _ x > < b : _ y > 1 5 2 < / b : _ y > < / b : P o i n t > < b : P o i n t > < b : _ x > 8 0 4 . 8 7 8 0 9 8 < / b : _ x > < b : _ y > 1 5 7 . 5 6 0 9 4 2 6 6 6 6 6 6 5 1 < / b : _ y > < / b : P o i n t > < b : P o i n t > < b : _ x > 8 0 6 . 8 7 8 0 9 8 < / b : _ x > < b : _ y > 1 5 9 . 5 6 0 9 4 2 6 6 6 6 6 6 5 1 < / b : _ y > < / b : P o i n t > < b : P o i n t > < b : _ x > 8 2 2 . 8 7 8 0 9 8 < / b : _ x > < b : _ y > 1 5 9 . 5 6 0 9 4 2 6 6 6 6 6 6 5 1 < / b : _ y > < / b : P o i n t > < b : P o i n t > < b : _ x > 8 2 4 . 8 7 8 0 9 8 < / b : _ x > < b : _ y > 1 6 1 . 5 6 0 9 4 2 6 6 6 6 6 6 5 1 < / b : _ y > < / b : P o i n t > < b : P o i n t > < b : _ x > 8 2 4 . 8 7 8 0 9 8 < / b : _ x > < b : _ y > 1 6 7 . 1 2 1 8 8 6 0 4 4 0 4 1 1 6 < / b : _ y > < / b : P o i n t > < / P o i n t s > < / a : V a l u e > < / a : K e y V a l u e O f D i a g r a m O b j e c t K e y a n y T y p e z b w N T n L X > < / V i e w S t a t e s > < / D i a g r a m M a n a g e r . S e r i a l i z a b l e D i a g r a m > < D i a g r a m M a n a g e r . S e r i a l i z a b l e D i a g r a m > < A d a p t e r   i : t y p e = " M e a s u r e D i a g r a m S a n d b o x A d a p t e r " > < T a b l e N a m e > Q R _ L o c a l i d a d e 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 Q R _ L o c a l i d a d e 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 C o l u m n s \ L a t , L o n < / K e y > < / D i a g r a m O b j e c t K e y > < D i a g r a m O b j e c t K e y > < K e y > C o l u m n s \ U F   d a   e n t r e g a < / K e y > < / D i a g r a m O b j e c t K e y > < D i a g r a m O b j e c t K e y > < K e y > C o l u m n s \ E s t a d o < / K e y > < / D i a g r a m O b j e c t K e y > < D i a g r a m O b j e c t K e y > < K e y > C o l u m n s \ R e g i � o < / 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C o l u m n > 4 < / C o l u m n > < L a y e d O u t > t r u e < / L a y e d O u t > < / a : V a l u e > < / a : K e y V a l u e O f D i a g r a m O b j e c t K e y a n y T y p e z b w N T n L X > < a : K e y V a l u e O f D i a g r a m O b j e c t K e y a n y T y p e z b w N T n L X > < a : K e y > < K e y > C o l u m n s \ L a t , L o n < / K e y > < / a : K e y > < a : V a l u e   i : t y p e = " M e a s u r e G r i d N o d e V i e w S t a t e " > < L a y e d O u t > t r u e < / L a y e d O u t > < / a : V a l u e > < / a : K e y V a l u e O f D i a g r a m O b j e c t K e y a n y T y p e z b w N T n L X > < a : K e y V a l u e O f D i a g r a m O b j e c t K e y a n y T y p e z b w N T n L X > < a : K e y > < K e y > C o l u m n s \ U F   d a   e n t r e g a < / K e y > < / a : K e y > < a : V a l u e   i : t y p e = " M e a s u r e G r i d N o d e V i e w S t a t e " > < C o l u m n > 1 < / C o l u m n > < L a y e d O u t > t r u e < / L a y e d O u t > < / a : V a l u e > < / a : K e y V a l u e O f D i a g r a m O b j e c t K e y a n y T y p e z b w N T n L X > < a : K e y V a l u e O f D i a g r a m O b j e c t K e y a n y T y p e z b w N T n L X > < a : K e y > < K e y > C o l u m n s \ E s t a d o < / K e y > < / a : K e y > < a : V a l u e   i : t y p e = " M e a s u r e G r i d N o d e V i e w S t a t e " > < C o l u m n > 2 < / C o l u m n > < L a y e d O u t > t r u e < / L a y e d O u t > < / a : V a l u e > < / a : K e y V a l u e O f D i a g r a m O b j e c t K e y a n y T y p e z b w N T n L X > < a : K e y V a l u e O f D i a g r a m O b j e c t K e y a n y T y p e z b w N T n L X > < a : K e y > < K e y > C o l u m n s \ R e g i � o < / K e y > < / a : K e y > < a : V a l u e   i : t y p e = " M e a s u r e G r i d N o d e V i e w S t a t e " > < C o l u m n > 3 < / C o l u m n > < L a y e d O u t > t r u e < / L a y e d O u t > < / a : V a l u e > < / a : K e y V a l u e O f D i a g r a m O b j e c t K e y a n y T y p e z b w N T n L X > < / V i e w S t a t e s > < / D i a g r a m M a n a g e r . S e r i a l i z a b l e D i a g r a m > < D i a g r a m M a n a g e r . S e r i a l i z a b l e D i a g r a m > < A d a p t e r   i : t y p e = " M e a s u r e D i a g r a m S a n d b o x A d a p t e r " > < T a b l e N a m e > F T _ E n t r e g a s 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 F T _ E n t r e g a s 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 M e a s u r e s \ S 2 D   -   Q 1 < / K e y > < / D i a g r a m O b j e c t K e y > < D i a g r a m O b j e c t K e y > < K e y > M e a s u r e s \ S 2 D   -   Q 1 \ T a g I n f o \ F o r m u l a < / K e y > < / D i a g r a m O b j e c t K e y > < D i a g r a m O b j e c t K e y > < K e y > M e a s u r e s \ S 2 D   -   Q 1 \ T a g I n f o \ V a l u e < / K e y > < / D i a g r a m O b j e c t K e y > < D i a g r a m O b j e c t K e y > < K e y > M e a s u r e s \ S 2 D   -   Q 3 < / K e y > < / D i a g r a m O b j e c t K e y > < D i a g r a m O b j e c t K e y > < K e y > M e a s u r e s \ S 2 D   -   Q 3 \ T a g I n f o \ F o r m u l a < / K e y > < / D i a g r a m O b j e c t K e y > < D i a g r a m O b j e c t K e y > < K e y > M e a s u r e s \ S 2 D   -   Q 3 \ T a g I n f o \ V a l u e < / K e y > < / D i a g r a m O b j e c t K e y > < D i a g r a m O b j e c t K e y > < K e y > M e a s u r e s \ S 2 D   -   I Q < / K e y > < / D i a g r a m O b j e c t K e y > < D i a g r a m O b j e c t K e y > < K e y > M e a s u r e s \ S 2 D   -   I Q \ T a g I n f o \ F o r m u l a < / K e y > < / D i a g r a m O b j e c t K e y > < D i a g r a m O b j e c t K e y > < K e y > M e a s u r e s \ S 2 D   -   I Q \ T a g I n f o \ V a l u e < / K e y > < / D i a g r a m O b j e c t K e y > < D i a g r a m O b j e c t K e y > < K e y > M e a s u r e s \ S 2 D   -   M a x   B o x p l o t < / K e y > < / D i a g r a m O b j e c t K e y > < D i a g r a m O b j e c t K e y > < K e y > M e a s u r e s \ S 2 D   -   M a x   B o x p l o t \ T a g I n f o \ F o r m u l a < / K e y > < / D i a g r a m O b j e c t K e y > < D i a g r a m O b j e c t K e y > < K e y > M e a s u r e s \ S 2 D   -   M a x   B o x p l o t \ T a g I n f o \ V a l u e < / K e y > < / D i a g r a m O b j e c t K e y > < D i a g r a m O b j e c t K e y > < K e y > M e a s u r e s \ S 2 D   -   M i n   B o x p l o t < / K e y > < / D i a g r a m O b j e c t K e y > < D i a g r a m O b j e c t K e y > < K e y > M e a s u r e s \ S 2 D   -   M i n   B o x p l o t \ T a g I n f o \ F o r m u l a < / K e y > < / D i a g r a m O b j e c t K e y > < D i a g r a m O b j e c t K e y > < K e y > M e a s u r e s \ S 2 D   -   M i n   B o x p l o t \ T a g I n f o \ V a l u e < / K e y > < / D i a g r a m O b j e c t K e y > < D i a g r a m O b j e c t K e y > < K e y > M e a s u r e s \ S 2 D   -   M e d i a n a < / K e y > < / D i a g r a m O b j e c t K e y > < D i a g r a m O b j e c t K e y > < K e y > M e a s u r e s \ S 2 D   -   M e d i a n a \ T a g I n f o \ F o r m u l a < / K e y > < / D i a g r a m O b j e c t K e y > < D i a g r a m O b j e c t K e y > < K e y > M e a s u r e s \ S 2 D   -   M e d i a n a \ T a g I n f o \ V a l u e < / K e y > < / D i a g r a m O b j e c t K e y > < D i a g r a m O b j e c t K e y > < K e y > M e a s u r e s \ S 2 D   -   M a x   O u t l i e r s < / K e y > < / D i a g r a m O b j e c t K e y > < D i a g r a m O b j e c t K e y > < K e y > M e a s u r e s \ S 2 D   -   M a x   O u t l i e r s \ T a g I n f o \ F o r m u l a < / K e y > < / D i a g r a m O b j e c t K e y > < D i a g r a m O b j e c t K e y > < K e y > M e a s u r e s \ S 2 D   -   M a x   O u t l i e r s \ T a g I n f o \ V a l u e < / K e y > < / D i a g r a m O b j e c t K e y > < D i a g r a m O b j e c t K e y > < K e y > M e a s u r e s \ S 2 D   -   M i n   O u t l i e r s < / K e y > < / D i a g r a m O b j e c t K e y > < D i a g r a m O b j e c t K e y > < K e y > M e a s u r e s \ S 2 D   -   M i n   O u t l i e r s \ T a g I n f o \ F o r m u l a < / K e y > < / D i a g r a m O b j e c t K e y > < D i a g r a m O b j e c t K e y > < K e y > M e a s u r e s \ S 2 D   -   M i n   O u t l i e r s \ T a g I n f o \ V a l u e < / K e y > < / D i a g r a m O b j e c t K e y > < D i a g r a m O b j e c t K e y > < K e y > M e a s u r e s \ S L A   -   Q 1 < / K e y > < / D i a g r a m O b j e c t K e y > < D i a g r a m O b j e c t K e y > < K e y > M e a s u r e s \ S L A   -   Q 1 \ T a g I n f o \ F o r m u l a < / K e y > < / D i a g r a m O b j e c t K e y > < D i a g r a m O b j e c t K e y > < K e y > M e a s u r e s \ S L A   -   Q 1 \ T a g I n f o \ V a l u e < / K e y > < / D i a g r a m O b j e c t K e y > < D i a g r a m O b j e c t K e y > < K e y > M e a s u r e s \ S L A   -   Q 3 < / K e y > < / D i a g r a m O b j e c t K e y > < D i a g r a m O b j e c t K e y > < K e y > M e a s u r e s \ S L A   -   Q 3 \ T a g I n f o \ F o r m u l a < / K e y > < / D i a g r a m O b j e c t K e y > < D i a g r a m O b j e c t K e y > < K e y > M e a s u r e s \ S L A   -   Q 3 \ T a g I n f o \ V a l u e < / K e y > < / D i a g r a m O b j e c t K e y > < D i a g r a m O b j e c t K e y > < K e y > M e a s u r e s \ S L A   -   M e d i a n a < / K e y > < / D i a g r a m O b j e c t K e y > < D i a g r a m O b j e c t K e y > < K e y > M e a s u r e s \ S L A   -   M e d i a n a \ T a g I n f o \ F o r m u l a < / K e y > < / D i a g r a m O b j e c t K e y > < D i a g r a m O b j e c t K e y > < K e y > M e a s u r e s \ S L A   -   M e d i a n a \ T a g I n f o \ V a l u e < / K e y > < / D i a g r a m O b j e c t K e y > < D i a g r a m O b j e c t K e y > < K e y > M e a s u r e s \ S L A   -   M a x   B o x p l o t < / K e y > < / D i a g r a m O b j e c t K e y > < D i a g r a m O b j e c t K e y > < K e y > M e a s u r e s \ S L A   -   M a x   B o x p l o t \ T a g I n f o \ F o r m u l a < / K e y > < / D i a g r a m O b j e c t K e y > < D i a g r a m O b j e c t K e y > < K e y > M e a s u r e s \ S L A   -   M a x   B o x p l o t \ T a g I n f o \ V a l u e < / K e y > < / D i a g r a m O b j e c t K e y > < D i a g r a m O b j e c t K e y > < K e y > M e a s u r e s \ S L A   -   I Q < / K e y > < / D i a g r a m O b j e c t K e y > < D i a g r a m O b j e c t K e y > < K e y > M e a s u r e s \ S L A   -   I Q \ T a g I n f o \ F o r m u l a < / K e y > < / D i a g r a m O b j e c t K e y > < D i a g r a m O b j e c t K e y > < K e y > M e a s u r e s \ S L A   -   I Q \ T a g I n f o \ V a l u e < / K e y > < / D i a g r a m O b j e c t K e y > < D i a g r a m O b j e c t K e y > < K e y > M e a s u r e s \ S L A   -   M i n   B o x p l o t < / K e y > < / D i a g r a m O b j e c t K e y > < D i a g r a m O b j e c t K e y > < K e y > M e a s u r e s \ S L A   -   M i n   B o x p l o t \ T a g I n f o \ F o r m u l a < / K e y > < / D i a g r a m O b j e c t K e y > < D i a g r a m O b j e c t K e y > < K e y > M e a s u r e s \ S L A   -   M i n   B o x p l o t \ T a g I n f o \ V a l u e < / K e y > < / D i a g r a m O b j e c t K e y > < D i a g r a m O b j e c t K e y > < K e y > M e a s u r e s \ S L A   -   M a x   O u t l i e r s < / K e y > < / D i a g r a m O b j e c t K e y > < D i a g r a m O b j e c t K e y > < K e y > M e a s u r e s \ S L A   -   M a x   O u t l i e r s \ T a g I n f o \ F o r m u l a < / K e y > < / D i a g r a m O b j e c t K e y > < D i a g r a m O b j e c t K e y > < K e y > M e a s u r e s \ S L A   -   M a x   O u t l i e r s \ T a g I n f o \ V a l u e < / K e y > < / D i a g r a m O b j e c t K e y > < D i a g r a m O b j e c t K e y > < K e y > M e a s u r e s \ S L A   -   M i n   O u t l i e r s < / K e y > < / D i a g r a m O b j e c t K e y > < D i a g r a m O b j e c t K e y > < K e y > M e a s u r e s \ S L A   -   M i n   O u t l i e r s \ T a g I n f o \ F o r m u l a < / K e y > < / D i a g r a m O b j e c t K e y > < D i a g r a m O b j e c t K e y > < K e y > M e a s u r e s \ S L A   -   M i n   O u t l i e r s \ T a g I n f o \ V a l u e < / K e y > < / D i a g r a m O b j e c t K e y > < D i a g r a m O b j e c t K e y > < K e y > M e a s u r e s \ S u m   o f   I D < / K e y > < / D i a g r a m O b j e c t K e y > < D i a g r a m O b j e c t K e y > < K e y > M e a s u r e s \ S u m   o f   I D \ T a g I n f o \ F o r m u l a < / K e y > < / D i a g r a m O b j e c t K e y > < D i a g r a m O b j e c t K e y > < K e y > M e a s u r e s \ S u m   o f   I D \ T a g I n f o \ V a l u e < / K e y > < / D i a g r a m O b j e c t K e y > < D i a g r a m O b j e c t K e y > < K e y > M e a s u r e s \ C o u n t   o f   I D < / K e y > < / D i a g r a m O b j e c t K e y > < D i a g r a m O b j e c t K e y > < K e y > M e a s u r e s \ C o u n t   o f   I D \ T a g I n f o \ F o r m u l a < / K e y > < / D i a g r a m O b j e c t K e y > < D i a g r a m O b j e c t K e y > < K e y > M e a s u r e s \ C o u n t   o f   I D \ T a g I n f o \ V a l u e < / K e y > < / D i a g r a m O b j e c t K e y > < D i a g r a m O b j e c t K e y > < K e y > M e a s u r e s \ S u m   o f   S 2 D   ( d i a s ) < / K e y > < / D i a g r a m O b j e c t K e y > < D i a g r a m O b j e c t K e y > < K e y > M e a s u r e s \ S u m   o f   S 2 D   ( d i a s ) \ T a g I n f o \ F o r m u l a < / K e y > < / D i a g r a m O b j e c t K e y > < D i a g r a m O b j e c t K e y > < K e y > M e a s u r e s \ S u m   o f   S 2 D   ( d i a s ) \ T a g I n f o \ V a l u e < / K e y > < / D i a g r a m O b j e c t K e y > < D i a g r a m O b j e c t K e y > < K e y > M e a s u r e s \ S u m   o f   I D   S t a t u s < / K e y > < / D i a g r a m O b j e c t K e y > < D i a g r a m O b j e c t K e y > < K e y > M e a s u r e s \ S u m   o f   I D   S t a t u s \ T a g I n f o \ F o r m u l a < / K e y > < / D i a g r a m O b j e c t K e y > < D i a g r a m O b j e c t K e y > < K e y > M e a s u r e s \ S u m   o f   I D   S t a t u s \ T a g I n f o \ V a l u e < / K e y > < / D i a g r a m O b j e c t K e y > < D i a g r a m O b j e c t K e y > < K e y > C o l u m n s \ I D < / K e y > < / D i a g r a m O b j e c t K e y > < D i a g r a m O b j e c t K e y > < K e y > C o l u m n s \ I D   P r o d u t o < / K e y > < / D i a g r a m O b j e c t K e y > < D i a g r a m O b j e c t K e y > < K e y > C o l u m n s \ I D   V e � c u l o < / K e y > < / D i a g r a m O b j e c t K e y > < D i a g r a m O b j e c t K e y > < K e y > C o l u m n s \ I D   L o c a l i d a d e < / K e y > < / D i a g r a m O b j e c t K e y > < D i a g r a m O b j e c t K e y > < K e y > C o l u m n s \ I D   S t a t u s < / K e y > < / D i a g r a m O b j e c t K e y > < D i a g r a m O b j e c t K e y > < K e y > C o l u m n s \ Q u a n t i d a d e   C o m p r a d a < / K e y > < / D i a g r a m O b j e c t K e y > < D i a g r a m O b j e c t K e y > < K e y > C o l u m n s \ D a t a   d e   e n t r e g a < / K e y > < / D i a g r a m O b j e c t K e y > < D i a g r a m O b j e c t K e y > < K e y > C o l u m n s \ P T L   ( d i a s ) < / K e y > < / D i a g r a m O b j e c t K e y > < D i a g r a m O b j e c t K e y > < K e y > C o l u m n s \ S 2 D   ( d i a s ) < / K e y > < / D i a g r a m O b j e c t K e y > < D i a g r a m O b j e c t K e y > < K e y > C o l u m n s \ S L A < / K e y > < / D i a g r a m O b j e c t K e y > < D i a g r a m O b j e c t K e y > < K e y > C o l u m n s \ M o d u l o   S L A   ( d i a s ) < / K e y > < / D i a g r a m O b j e c t K e y > < D i a g r a m O b j e c t K e y > < K e y > C o l u m n s \ S u b t o t a l < / K e y > < / D i a g r a m O b j e c t K e y > < D i a g r a m O b j e c t K e y > < K e y > L i n k s \ & l t ; C o l u m n s \ S u m   o f   I D & g t ; - & l t ; M e a s u r e s \ I D & g t ; < / K e y > < / D i a g r a m O b j e c t K e y > < D i a g r a m O b j e c t K e y > < K e y > L i n k s \ & l t ; C o l u m n s \ S u m   o f   I D & g t ; - & l t ; M e a s u r e s \ I D & g t ; \ C O L U M N < / K e y > < / D i a g r a m O b j e c t K e y > < D i a g r a m O b j e c t K e y > < K e y > L i n k s \ & l t ; C o l u m n s \ S u m   o f   I D & g t ; - & l t ; M e a s u r e s \ I D & g t ; \ M E A S U R E < / K e y > < / D i a g r a m O b j e c t K e y > < D i a g r a m O b j e c t K e y > < K e y > L i n k s \ & l t ; C o l u m n s \ C o u n t   o f   I D & g t ; - & l t ; M e a s u r e s \ I D & g t ; < / K e y > < / D i a g r a m O b j e c t K e y > < D i a g r a m O b j e c t K e y > < K e y > L i n k s \ & l t ; C o l u m n s \ C o u n t   o f   I D & g t ; - & l t ; M e a s u r e s \ I D & g t ; \ C O L U M N < / K e y > < / D i a g r a m O b j e c t K e y > < D i a g r a m O b j e c t K e y > < K e y > L i n k s \ & l t ; C o l u m n s \ C o u n t   o f   I D & g t ; - & l t ; M e a s u r e s \ I D & g t ; \ M E A S U R E < / K e y > < / D i a g r a m O b j e c t K e y > < D i a g r a m O b j e c t K e y > < K e y > L i n k s \ & l t ; C o l u m n s \ S u m   o f   S 2 D   ( d i a s ) & g t ; - & l t ; M e a s u r e s \ S 2 D   ( d i a s ) & g t ; < / K e y > < / D i a g r a m O b j e c t K e y > < D i a g r a m O b j e c t K e y > < K e y > L i n k s \ & l t ; C o l u m n s \ S u m   o f   S 2 D   ( d i a s ) & g t ; - & l t ; M e a s u r e s \ S 2 D   ( d i a s ) & g t ; \ C O L U M N < / K e y > < / D i a g r a m O b j e c t K e y > < D i a g r a m O b j e c t K e y > < K e y > L i n k s \ & l t ; C o l u m n s \ S u m   o f   S 2 D   ( d i a s ) & g t ; - & l t ; M e a s u r e s \ S 2 D   ( d i a s ) & g t ; \ M E A S U R E < / K e y > < / D i a g r a m O b j e c t K e y > < D i a g r a m O b j e c t K e y > < K e y > L i n k s \ & l t ; C o l u m n s \ S u m   o f   I D   S t a t u s & g t ; - & l t ; M e a s u r e s \ I D   S t a t u s & g t ; < / K e y > < / D i a g r a m O b j e c t K e y > < D i a g r a m O b j e c t K e y > < K e y > L i n k s \ & l t ; C o l u m n s \ S u m   o f   I D   S t a t u s & g t ; - & l t ; M e a s u r e s \ I D   S t a t u s & g t ; \ C O L U M N < / K e y > < / D i a g r a m O b j e c t K e y > < D i a g r a m O b j e c t K e y > < K e y > L i n k s \ & l t ; C o l u m n s \ S u m   o f   I D   S t a t u s & g t ; - & l t ; M e a s u r e s \ I D   S t a t u s & g t ; \ M E A S U R E 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 M e a s u r e s \ S 2 D   -   Q 1 < / K e y > < / a : K e y > < a : V a l u e   i : t y p e = " M e a s u r e G r i d N o d e V i e w S t a t e " > < L a y e d O u t > t r u e < / L a y e d O u t > < / a : V a l u e > < / a : K e y V a l u e O f D i a g r a m O b j e c t K e y a n y T y p e z b w N T n L X > < a : K e y V a l u e O f D i a g r a m O b j e c t K e y a n y T y p e z b w N T n L X > < a : K e y > < K e y > M e a s u r e s \ S 2 D   -   Q 1 \ T a g I n f o \ F o r m u l a < / K e y > < / a : K e y > < a : V a l u e   i : t y p e = " M e a s u r e G r i d V i e w S t a t e I D i a g r a m T a g A d d i t i o n a l I n f o " / > < / a : K e y V a l u e O f D i a g r a m O b j e c t K e y a n y T y p e z b w N T n L X > < a : K e y V a l u e O f D i a g r a m O b j e c t K e y a n y T y p e z b w N T n L X > < a : K e y > < K e y > M e a s u r e s \ S 2 D   -   Q 1 \ T a g I n f o \ V a l u e < / K e y > < / a : K e y > < a : V a l u e   i : t y p e = " M e a s u r e G r i d V i e w S t a t e I D i a g r a m T a g A d d i t i o n a l I n f o " / > < / a : K e y V a l u e O f D i a g r a m O b j e c t K e y a n y T y p e z b w N T n L X > < a : K e y V a l u e O f D i a g r a m O b j e c t K e y a n y T y p e z b w N T n L X > < a : K e y > < K e y > M e a s u r e s \ S 2 D   -   Q 3 < / K e y > < / a : K e y > < a : V a l u e   i : t y p e = " M e a s u r e G r i d N o d e V i e w S t a t e " > < L a y e d O u t > t r u e < / L a y e d O u t > < R o w > 1 < / R o w > < / a : V a l u e > < / a : K e y V a l u e O f D i a g r a m O b j e c t K e y a n y T y p e z b w N T n L X > < a : K e y V a l u e O f D i a g r a m O b j e c t K e y a n y T y p e z b w N T n L X > < a : K e y > < K e y > M e a s u r e s \ S 2 D   -   Q 3 \ T a g I n f o \ F o r m u l a < / K e y > < / a : K e y > < a : V a l u e   i : t y p e = " M e a s u r e G r i d V i e w S t a t e I D i a g r a m T a g A d d i t i o n a l I n f o " / > < / a : K e y V a l u e O f D i a g r a m O b j e c t K e y a n y T y p e z b w N T n L X > < a : K e y V a l u e O f D i a g r a m O b j e c t K e y a n y T y p e z b w N T n L X > < a : K e y > < K e y > M e a s u r e s \ S 2 D   -   Q 3 \ T a g I n f o \ V a l u e < / K e y > < / a : K e y > < a : V a l u e   i : t y p e = " M e a s u r e G r i d V i e w S t a t e I D i a g r a m T a g A d d i t i o n a l I n f o " / > < / a : K e y V a l u e O f D i a g r a m O b j e c t K e y a n y T y p e z b w N T n L X > < a : K e y V a l u e O f D i a g r a m O b j e c t K e y a n y T y p e z b w N T n L X > < a : K e y > < K e y > M e a s u r e s \ S 2 D   -   I Q < / K e y > < / a : K e y > < a : V a l u e   i : t y p e = " M e a s u r e G r i d N o d e V i e w S t a t e " > < L a y e d O u t > t r u e < / L a y e d O u t > < R o w > 2 < / R o w > < / a : V a l u e > < / a : K e y V a l u e O f D i a g r a m O b j e c t K e y a n y T y p e z b w N T n L X > < a : K e y V a l u e O f D i a g r a m O b j e c t K e y a n y T y p e z b w N T n L X > < a : K e y > < K e y > M e a s u r e s \ S 2 D   -   I Q \ T a g I n f o \ F o r m u l a < / K e y > < / a : K e y > < a : V a l u e   i : t y p e = " M e a s u r e G r i d V i e w S t a t e I D i a g r a m T a g A d d i t i o n a l I n f o " / > < / a : K e y V a l u e O f D i a g r a m O b j e c t K e y a n y T y p e z b w N T n L X > < a : K e y V a l u e O f D i a g r a m O b j e c t K e y a n y T y p e z b w N T n L X > < a : K e y > < K e y > M e a s u r e s \ S 2 D   -   I Q \ T a g I n f o \ V a l u e < / K e y > < / a : K e y > < a : V a l u e   i : t y p e = " M e a s u r e G r i d V i e w S t a t e I D i a g r a m T a g A d d i t i o n a l I n f o " / > < / a : K e y V a l u e O f D i a g r a m O b j e c t K e y a n y T y p e z b w N T n L X > < a : K e y V a l u e O f D i a g r a m O b j e c t K e y a n y T y p e z b w N T n L X > < a : K e y > < K e y > M e a s u r e s \ S 2 D   -   M a x   B o x p l o t < / K e y > < / a : K e y > < a : V a l u e   i : t y p e = " M e a s u r e G r i d N o d e V i e w S t a t e " > < L a y e d O u t > t r u e < / L a y e d O u t > < R o w > 3 < / R o w > < / a : V a l u e > < / a : K e y V a l u e O f D i a g r a m O b j e c t K e y a n y T y p e z b w N T n L X > < a : K e y V a l u e O f D i a g r a m O b j e c t K e y a n y T y p e z b w N T n L X > < a : K e y > < K e y > M e a s u r e s \ S 2 D   -   M a x   B o x p l o t \ T a g I n f o \ F o r m u l a < / K e y > < / a : K e y > < a : V a l u e   i : t y p e = " M e a s u r e G r i d V i e w S t a t e I D i a g r a m T a g A d d i t i o n a l I n f o " / > < / a : K e y V a l u e O f D i a g r a m O b j e c t K e y a n y T y p e z b w N T n L X > < a : K e y V a l u e O f D i a g r a m O b j e c t K e y a n y T y p e z b w N T n L X > < a : K e y > < K e y > M e a s u r e s \ S 2 D   -   M a x   B o x p l o t \ T a g I n f o \ V a l u e < / K e y > < / a : K e y > < a : V a l u e   i : t y p e = " M e a s u r e G r i d V i e w S t a t e I D i a g r a m T a g A d d i t i o n a l I n f o " / > < / a : K e y V a l u e O f D i a g r a m O b j e c t K e y a n y T y p e z b w N T n L X > < a : K e y V a l u e O f D i a g r a m O b j e c t K e y a n y T y p e z b w N T n L X > < a : K e y > < K e y > M e a s u r e s \ S 2 D   -   M i n   B o x p l o t < / K e y > < / a : K e y > < a : V a l u e   i : t y p e = " M e a s u r e G r i d N o d e V i e w S t a t e " > < L a y e d O u t > t r u e < / L a y e d O u t > < R o w > 4 < / R o w > < / a : V a l u e > < / a : K e y V a l u e O f D i a g r a m O b j e c t K e y a n y T y p e z b w N T n L X > < a : K e y V a l u e O f D i a g r a m O b j e c t K e y a n y T y p e z b w N T n L X > < a : K e y > < K e y > M e a s u r e s \ S 2 D   -   M i n   B o x p l o t \ T a g I n f o \ F o r m u l a < / K e y > < / a : K e y > < a : V a l u e   i : t y p e = " M e a s u r e G r i d V i e w S t a t e I D i a g r a m T a g A d d i t i o n a l I n f o " / > < / a : K e y V a l u e O f D i a g r a m O b j e c t K e y a n y T y p e z b w N T n L X > < a : K e y V a l u e O f D i a g r a m O b j e c t K e y a n y T y p e z b w N T n L X > < a : K e y > < K e y > M e a s u r e s \ S 2 D   -   M i n   B o x p l o t \ T a g I n f o \ V a l u e < / K e y > < / a : K e y > < a : V a l u e   i : t y p e = " M e a s u r e G r i d V i e w S t a t e I D i a g r a m T a g A d d i t i o n a l I n f o " / > < / a : K e y V a l u e O f D i a g r a m O b j e c t K e y a n y T y p e z b w N T n L X > < a : K e y V a l u e O f D i a g r a m O b j e c t K e y a n y T y p e z b w N T n L X > < a : K e y > < K e y > M e a s u r e s \ S 2 D   -   M e d i a n a < / K e y > < / a : K e y > < a : V a l u e   i : t y p e = " M e a s u r e G r i d N o d e V i e w S t a t e " > < L a y e d O u t > t r u e < / L a y e d O u t > < R o w > 5 < / R o w > < / a : V a l u e > < / a : K e y V a l u e O f D i a g r a m O b j e c t K e y a n y T y p e z b w N T n L X > < a : K e y V a l u e O f D i a g r a m O b j e c t K e y a n y T y p e z b w N T n L X > < a : K e y > < K e y > M e a s u r e s \ S 2 D   -   M e d i a n a \ T a g I n f o \ F o r m u l a < / K e y > < / a : K e y > < a : V a l u e   i : t y p e = " M e a s u r e G r i d V i e w S t a t e I D i a g r a m T a g A d d i t i o n a l I n f o " / > < / a : K e y V a l u e O f D i a g r a m O b j e c t K e y a n y T y p e z b w N T n L X > < a : K e y V a l u e O f D i a g r a m O b j e c t K e y a n y T y p e z b w N T n L X > < a : K e y > < K e y > M e a s u r e s \ S 2 D   -   M e d i a n a \ T a g I n f o \ V a l u e < / K e y > < / a : K e y > < a : V a l u e   i : t y p e = " M e a s u r e G r i d V i e w S t a t e I D i a g r a m T a g A d d i t i o n a l I n f o " / > < / a : K e y V a l u e O f D i a g r a m O b j e c t K e y a n y T y p e z b w N T n L X > < a : K e y V a l u e O f D i a g r a m O b j e c t K e y a n y T y p e z b w N T n L X > < a : K e y > < K e y > M e a s u r e s \ S 2 D   -   M a x   O u t l i e r s < / K e y > < / a : K e y > < a : V a l u e   i : t y p e = " M e a s u r e G r i d N o d e V i e w S t a t e " > < L a y e d O u t > t r u e < / L a y e d O u t > < R o w > 6 < / R o w > < / a : V a l u e > < / a : K e y V a l u e O f D i a g r a m O b j e c t K e y a n y T y p e z b w N T n L X > < a : K e y V a l u e O f D i a g r a m O b j e c t K e y a n y T y p e z b w N T n L X > < a : K e y > < K e y > M e a s u r e s \ S 2 D   -   M a x   O u t l i e r s \ T a g I n f o \ F o r m u l a < / K e y > < / a : K e y > < a : V a l u e   i : t y p e = " M e a s u r e G r i d V i e w S t a t e I D i a g r a m T a g A d d i t i o n a l I n f o " / > < / a : K e y V a l u e O f D i a g r a m O b j e c t K e y a n y T y p e z b w N T n L X > < a : K e y V a l u e O f D i a g r a m O b j e c t K e y a n y T y p e z b w N T n L X > < a : K e y > < K e y > M e a s u r e s \ S 2 D   -   M a x   O u t l i e r s \ T a g I n f o \ V a l u e < / K e y > < / a : K e y > < a : V a l u e   i : t y p e = " M e a s u r e G r i d V i e w S t a t e I D i a g r a m T a g A d d i t i o n a l I n f o " / > < / a : K e y V a l u e O f D i a g r a m O b j e c t K e y a n y T y p e z b w N T n L X > < a : K e y V a l u e O f D i a g r a m O b j e c t K e y a n y T y p e z b w N T n L X > < a : K e y > < K e y > M e a s u r e s \ S 2 D   -   M i n   O u t l i e r s < / K e y > < / a : K e y > < a : V a l u e   i : t y p e = " M e a s u r e G r i d N o d e V i e w S t a t e " > < L a y e d O u t > t r u e < / L a y e d O u t > < R o w > 7 < / R o w > < / a : V a l u e > < / a : K e y V a l u e O f D i a g r a m O b j e c t K e y a n y T y p e z b w N T n L X > < a : K e y V a l u e O f D i a g r a m O b j e c t K e y a n y T y p e z b w N T n L X > < a : K e y > < K e y > M e a s u r e s \ S 2 D   -   M i n   O u t l i e r s \ T a g I n f o \ F o r m u l a < / K e y > < / a : K e y > < a : V a l u e   i : t y p e = " M e a s u r e G r i d V i e w S t a t e I D i a g r a m T a g A d d i t i o n a l I n f o " / > < / a : K e y V a l u e O f D i a g r a m O b j e c t K e y a n y T y p e z b w N T n L X > < a : K e y V a l u e O f D i a g r a m O b j e c t K e y a n y T y p e z b w N T n L X > < a : K e y > < K e y > M e a s u r e s \ S 2 D   -   M i n   O u t l i e r s \ T a g I n f o \ V a l u e < / K e y > < / a : K e y > < a : V a l u e   i : t y p e = " M e a s u r e G r i d V i e w S t a t e I D i a g r a m T a g A d d i t i o n a l I n f o " / > < / a : K e y V a l u e O f D i a g r a m O b j e c t K e y a n y T y p e z b w N T n L X > < a : K e y V a l u e O f D i a g r a m O b j e c t K e y a n y T y p e z b w N T n L X > < a : K e y > < K e y > M e a s u r e s \ S L A   -   Q 1 < / K e y > < / a : K e y > < a : V a l u e   i : t y p e = " M e a s u r e G r i d N o d e V i e w S t a t e " > < L a y e d O u t > t r u e < / L a y e d O u t > < R o w > 8 < / R o w > < / a : V a l u e > < / a : K e y V a l u e O f D i a g r a m O b j e c t K e y a n y T y p e z b w N T n L X > < a : K e y V a l u e O f D i a g r a m O b j e c t K e y a n y T y p e z b w N T n L X > < a : K e y > < K e y > M e a s u r e s \ S L A   -   Q 1 \ T a g I n f o \ F o r m u l a < / K e y > < / a : K e y > < a : V a l u e   i : t y p e = " M e a s u r e G r i d V i e w S t a t e I D i a g r a m T a g A d d i t i o n a l I n f o " / > < / a : K e y V a l u e O f D i a g r a m O b j e c t K e y a n y T y p e z b w N T n L X > < a : K e y V a l u e O f D i a g r a m O b j e c t K e y a n y T y p e z b w N T n L X > < a : K e y > < K e y > M e a s u r e s \ S L A   -   Q 1 \ T a g I n f o \ V a l u e < / K e y > < / a : K e y > < a : V a l u e   i : t y p e = " M e a s u r e G r i d V i e w S t a t e I D i a g r a m T a g A d d i t i o n a l I n f o " / > < / a : K e y V a l u e O f D i a g r a m O b j e c t K e y a n y T y p e z b w N T n L X > < a : K e y V a l u e O f D i a g r a m O b j e c t K e y a n y T y p e z b w N T n L X > < a : K e y > < K e y > M e a s u r e s \ S L A   -   Q 3 < / K e y > < / a : K e y > < a : V a l u e   i : t y p e = " M e a s u r e G r i d N o d e V i e w S t a t e " > < L a y e d O u t > t r u e < / L a y e d O u t > < R o w > 9 < / R o w > < / a : V a l u e > < / a : K e y V a l u e O f D i a g r a m O b j e c t K e y a n y T y p e z b w N T n L X > < a : K e y V a l u e O f D i a g r a m O b j e c t K e y a n y T y p e z b w N T n L X > < a : K e y > < K e y > M e a s u r e s \ S L A   -   Q 3 \ T a g I n f o \ F o r m u l a < / K e y > < / a : K e y > < a : V a l u e   i : t y p e = " M e a s u r e G r i d V i e w S t a t e I D i a g r a m T a g A d d i t i o n a l I n f o " / > < / a : K e y V a l u e O f D i a g r a m O b j e c t K e y a n y T y p e z b w N T n L X > < a : K e y V a l u e O f D i a g r a m O b j e c t K e y a n y T y p e z b w N T n L X > < a : K e y > < K e y > M e a s u r e s \ S L A   -   Q 3 \ T a g I n f o \ V a l u e < / K e y > < / a : K e y > < a : V a l u e   i : t y p e = " M e a s u r e G r i d V i e w S t a t e I D i a g r a m T a g A d d i t i o n a l I n f o " / > < / a : K e y V a l u e O f D i a g r a m O b j e c t K e y a n y T y p e z b w N T n L X > < a : K e y V a l u e O f D i a g r a m O b j e c t K e y a n y T y p e z b w N T n L X > < a : K e y > < K e y > M e a s u r e s \ S L A   -   M e d i a n a < / K e y > < / a : K e y > < a : V a l u e   i : t y p e = " M e a s u r e G r i d N o d e V i e w S t a t e " > < L a y e d O u t > t r u e < / L a y e d O u t > < R o w > 1 0 < / R o w > < / a : V a l u e > < / a : K e y V a l u e O f D i a g r a m O b j e c t K e y a n y T y p e z b w N T n L X > < a : K e y V a l u e O f D i a g r a m O b j e c t K e y a n y T y p e z b w N T n L X > < a : K e y > < K e y > M e a s u r e s \ S L A   -   M e d i a n a \ T a g I n f o \ F o r m u l a < / K e y > < / a : K e y > < a : V a l u e   i : t y p e = " M e a s u r e G r i d V i e w S t a t e I D i a g r a m T a g A d d i t i o n a l I n f o " / > < / a : K e y V a l u e O f D i a g r a m O b j e c t K e y a n y T y p e z b w N T n L X > < a : K e y V a l u e O f D i a g r a m O b j e c t K e y a n y T y p e z b w N T n L X > < a : K e y > < K e y > M e a s u r e s \ S L A   -   M e d i a n a \ T a g I n f o \ V a l u e < / K e y > < / a : K e y > < a : V a l u e   i : t y p e = " M e a s u r e G r i d V i e w S t a t e I D i a g r a m T a g A d d i t i o n a l I n f o " / > < / a : K e y V a l u e O f D i a g r a m O b j e c t K e y a n y T y p e z b w N T n L X > < a : K e y V a l u e O f D i a g r a m O b j e c t K e y a n y T y p e z b w N T n L X > < a : K e y > < K e y > M e a s u r e s \ S L A   -   M a x   B o x p l o t < / K e y > < / a : K e y > < a : V a l u e   i : t y p e = " M e a s u r e G r i d N o d e V i e w S t a t e " > < L a y e d O u t > t r u e < / L a y e d O u t > < R o w > 1 1 < / R o w > < / a : V a l u e > < / a : K e y V a l u e O f D i a g r a m O b j e c t K e y a n y T y p e z b w N T n L X > < a : K e y V a l u e O f D i a g r a m O b j e c t K e y a n y T y p e z b w N T n L X > < a : K e y > < K e y > M e a s u r e s \ S L A   -   M a x   B o x p l o t \ T a g I n f o \ F o r m u l a < / K e y > < / a : K e y > < a : V a l u e   i : t y p e = " M e a s u r e G r i d V i e w S t a t e I D i a g r a m T a g A d d i t i o n a l I n f o " / > < / a : K e y V a l u e O f D i a g r a m O b j e c t K e y a n y T y p e z b w N T n L X > < a : K e y V a l u e O f D i a g r a m O b j e c t K e y a n y T y p e z b w N T n L X > < a : K e y > < K e y > M e a s u r e s \ S L A   -   M a x   B o x p l o t \ T a g I n f o \ V a l u e < / K e y > < / a : K e y > < a : V a l u e   i : t y p e = " M e a s u r e G r i d V i e w S t a t e I D i a g r a m T a g A d d i t i o n a l I n f o " / > < / a : K e y V a l u e O f D i a g r a m O b j e c t K e y a n y T y p e z b w N T n L X > < a : K e y V a l u e O f D i a g r a m O b j e c t K e y a n y T y p e z b w N T n L X > < a : K e y > < K e y > M e a s u r e s \ S L A   -   I Q < / K e y > < / a : K e y > < a : V a l u e   i : t y p e = " M e a s u r e G r i d N o d e V i e w S t a t e " > < L a y e d O u t > t r u e < / L a y e d O u t > < R o w > 1 2 < / R o w > < / a : V a l u e > < / a : K e y V a l u e O f D i a g r a m O b j e c t K e y a n y T y p e z b w N T n L X > < a : K e y V a l u e O f D i a g r a m O b j e c t K e y a n y T y p e z b w N T n L X > < a : K e y > < K e y > M e a s u r e s \ S L A   -   I Q \ T a g I n f o \ F o r m u l a < / K e y > < / a : K e y > < a : V a l u e   i : t y p e = " M e a s u r e G r i d V i e w S t a t e I D i a g r a m T a g A d d i t i o n a l I n f o " / > < / a : K e y V a l u e O f D i a g r a m O b j e c t K e y a n y T y p e z b w N T n L X > < a : K e y V a l u e O f D i a g r a m O b j e c t K e y a n y T y p e z b w N T n L X > < a : K e y > < K e y > M e a s u r e s \ S L A   -   I Q \ T a g I n f o \ V a l u e < / K e y > < / a : K e y > < a : V a l u e   i : t y p e = " M e a s u r e G r i d V i e w S t a t e I D i a g r a m T a g A d d i t i o n a l I n f o " / > < / a : K e y V a l u e O f D i a g r a m O b j e c t K e y a n y T y p e z b w N T n L X > < a : K e y V a l u e O f D i a g r a m O b j e c t K e y a n y T y p e z b w N T n L X > < a : K e y > < K e y > M e a s u r e s \ S L A   -   M i n   B o x p l o t < / K e y > < / a : K e y > < a : V a l u e   i : t y p e = " M e a s u r e G r i d N o d e V i e w S t a t e " > < L a y e d O u t > t r u e < / L a y e d O u t > < R o w > 1 3 < / R o w > < / a : V a l u e > < / a : K e y V a l u e O f D i a g r a m O b j e c t K e y a n y T y p e z b w N T n L X > < a : K e y V a l u e O f D i a g r a m O b j e c t K e y a n y T y p e z b w N T n L X > < a : K e y > < K e y > M e a s u r e s \ S L A   -   M i n   B o x p l o t \ T a g I n f o \ F o r m u l a < / K e y > < / a : K e y > < a : V a l u e   i : t y p e = " M e a s u r e G r i d V i e w S t a t e I D i a g r a m T a g A d d i t i o n a l I n f o " / > < / a : K e y V a l u e O f D i a g r a m O b j e c t K e y a n y T y p e z b w N T n L X > < a : K e y V a l u e O f D i a g r a m O b j e c t K e y a n y T y p e z b w N T n L X > < a : K e y > < K e y > M e a s u r e s \ S L A   -   M i n   B o x p l o t \ T a g I n f o \ V a l u e < / K e y > < / a : K e y > < a : V a l u e   i : t y p e = " M e a s u r e G r i d V i e w S t a t e I D i a g r a m T a g A d d i t i o n a l I n f o " / > < / a : K e y V a l u e O f D i a g r a m O b j e c t K e y a n y T y p e z b w N T n L X > < a : K e y V a l u e O f D i a g r a m O b j e c t K e y a n y T y p e z b w N T n L X > < a : K e y > < K e y > M e a s u r e s \ S L A   -   M a x   O u t l i e r s < / K e y > < / a : K e y > < a : V a l u e   i : t y p e = " M e a s u r e G r i d N o d e V i e w S t a t e " > < L a y e d O u t > t r u e < / L a y e d O u t > < R o w > 1 4 < / R o w > < / a : V a l u e > < / a : K e y V a l u e O f D i a g r a m O b j e c t K e y a n y T y p e z b w N T n L X > < a : K e y V a l u e O f D i a g r a m O b j e c t K e y a n y T y p e z b w N T n L X > < a : K e y > < K e y > M e a s u r e s \ S L A   -   M a x   O u t l i e r s \ T a g I n f o \ F o r m u l a < / K e y > < / a : K e y > < a : V a l u e   i : t y p e = " M e a s u r e G r i d V i e w S t a t e I D i a g r a m T a g A d d i t i o n a l I n f o " / > < / a : K e y V a l u e O f D i a g r a m O b j e c t K e y a n y T y p e z b w N T n L X > < a : K e y V a l u e O f D i a g r a m O b j e c t K e y a n y T y p e z b w N T n L X > < a : K e y > < K e y > M e a s u r e s \ S L A   -   M a x   O u t l i e r s \ T a g I n f o \ V a l u e < / K e y > < / a : K e y > < a : V a l u e   i : t y p e = " M e a s u r e G r i d V i e w S t a t e I D i a g r a m T a g A d d i t i o n a l I n f o " / > < / a : K e y V a l u e O f D i a g r a m O b j e c t K e y a n y T y p e z b w N T n L X > < a : K e y V a l u e O f D i a g r a m O b j e c t K e y a n y T y p e z b w N T n L X > < a : K e y > < K e y > M e a s u r e s \ S L A   -   M i n   O u t l i e r s < / K e y > < / a : K e y > < a : V a l u e   i : t y p e = " M e a s u r e G r i d N o d e V i e w S t a t e " > < L a y e d O u t > t r u e < / L a y e d O u t > < R o w > 1 5 < / R o w > < / a : V a l u e > < / a : K e y V a l u e O f D i a g r a m O b j e c t K e y a n y T y p e z b w N T n L X > < a : K e y V a l u e O f D i a g r a m O b j e c t K e y a n y T y p e z b w N T n L X > < a : K e y > < K e y > M e a s u r e s \ S L A   -   M i n   O u t l i e r s \ T a g I n f o \ F o r m u l a < / K e y > < / a : K e y > < a : V a l u e   i : t y p e = " M e a s u r e G r i d V i e w S t a t e I D i a g r a m T a g A d d i t i o n a l I n f o " / > < / a : K e y V a l u e O f D i a g r a m O b j e c t K e y a n y T y p e z b w N T n L X > < a : K e y V a l u e O f D i a g r a m O b j e c t K e y a n y T y p e z b w N T n L X > < a : K e y > < K e y > M e a s u r e s \ S L A   -   M i n   O u t l i e r s \ T a g I n f o \ V a l u e < / K e y > < / a : K e y > < a : V a l u e   i : t y p e = " M e a s u r e G r i d V i e w S t a t e I D i a g r a m T a g A d d i t i o n a l I n f o " / > < / 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 M e a s u r e s \ S u m   o f   I D \ T a g I n f o \ V a l u e < / K e y > < / a : K e y > < a : V a l u e   i : t y p e = " M e a s u r e G r i d V i e w S t a t e I D i a g r a m T a g A d d i t i o n a l I n f o " / > < / a : K e y V a l u e O f D i a g r a m O b j e c t K e y a n y T y p e z b w N T n L X > < a : K e y V a l u e O f D i a g r a m O b j e c t K e y a n y T y p e z b w N T n L X > < a : K e y > < K e y > M e a s u r e s \ C o u n t   o f   I D < / K e y > < / a : K e y > < a : V a l u e   i : t y p e = " M e a s u r e G r i d N o d e V i e w S t a t e " > < L a y e d O u t > t r u e < / L a y e d O u t > < W a s U I I n v i s i b l e > t r u e < / W a s U I I n v i s i b l e > < / a : V a l u e > < / a : K e y V a l u e O f D i a g r a m O b j e c t K e y a n y T y p e z b w N T n L X > < a : K e y V a l u e O f D i a g r a m O b j e c t K e y a n y T y p e z b w N T n L X > < a : K e y > < K e y > M e a s u r e s \ C o u n t   o f   I D \ T a g I n f o \ F o r m u l a < / K e y > < / a : K e y > < a : V a l u e   i : t y p e = " M e a s u r e G r i d V i e w S t a t e I D i a g r a m T a g A d d i t i o n a l I n f o " / > < / a : K e y V a l u e O f D i a g r a m O b j e c t K e y a n y T y p e z b w N T n L X > < a : K e y V a l u e O f D i a g r a m O b j e c t K e y a n y T y p e z b w N T n L X > < a : K e y > < K e y > M e a s u r e s \ C o u n t   o f   I D \ T a g I n f o \ V a l u e < / K e y > < / a : K e y > < a : V a l u e   i : t y p e = " M e a s u r e G r i d V i e w S t a t e I D i a g r a m T a g A d d i t i o n a l I n f o " / > < / a : K e y V a l u e O f D i a g r a m O b j e c t K e y a n y T y p e z b w N T n L X > < a : K e y V a l u e O f D i a g r a m O b j e c t K e y a n y T y p e z b w N T n L X > < a : K e y > < K e y > M e a s u r e s \ S u m   o f   S 2 D   ( d i a s ) < / K e y > < / a : K e y > < a : V a l u e   i : t y p e = " M e a s u r e G r i d N o d e V i e w S t a t e " > < C o l u m n > 8 < / C o l u m n > < L a y e d O u t > t r u e < / L a y e d O u t > < W a s U I I n v i s i b l e > t r u e < / W a s U I I n v i s i b l e > < / a : V a l u e > < / a : K e y V a l u e O f D i a g r a m O b j e c t K e y a n y T y p e z b w N T n L X > < a : K e y V a l u e O f D i a g r a m O b j e c t K e y a n y T y p e z b w N T n L X > < a : K e y > < K e y > M e a s u r e s \ S u m   o f   S 2 D   ( d i a s ) \ T a g I n f o \ F o r m u l a < / K e y > < / a : K e y > < a : V a l u e   i : t y p e = " M e a s u r e G r i d V i e w S t a t e I D i a g r a m T a g A d d i t i o n a l I n f o " / > < / a : K e y V a l u e O f D i a g r a m O b j e c t K e y a n y T y p e z b w N T n L X > < a : K e y V a l u e O f D i a g r a m O b j e c t K e y a n y T y p e z b w N T n L X > < a : K e y > < K e y > M e a s u r e s \ S u m   o f   S 2 D   ( d i a s ) \ T a g I n f o \ V a l u e < / K e y > < / a : K e y > < a : V a l u e   i : t y p e = " M e a s u r e G r i d V i e w S t a t e I D i a g r a m T a g A d d i t i o n a l I n f o " / > < / a : K e y V a l u e O f D i a g r a m O b j e c t K e y a n y T y p e z b w N T n L X > < a : K e y V a l u e O f D i a g r a m O b j e c t K e y a n y T y p e z b w N T n L X > < a : K e y > < K e y > M e a s u r e s \ S u m   o f   I D   S t a t u s < / K e y > < / a : K e y > < a : V a l u e   i : t y p e = " M e a s u r e G r i d N o d e V i e w S t a t e " > < C o l u m n > 4 < / C o l u m n > < L a y e d O u t > t r u e < / L a y e d O u t > < W a s U I I n v i s i b l e > t r u e < / W a s U I I n v i s i b l e > < / a : V a l u e > < / a : K e y V a l u e O f D i a g r a m O b j e c t K e y a n y T y p e z b w N T n L X > < a : K e y V a l u e O f D i a g r a m O b j e c t K e y a n y T y p e z b w N T n L X > < a : K e y > < K e y > M e a s u r e s \ S u m   o f   I D   S t a t u s \ T a g I n f o \ F o r m u l a < / K e y > < / a : K e y > < a : V a l u e   i : t y p e = " M e a s u r e G r i d V i e w S t a t e I D i a g r a m T a g A d d i t i o n a l I n f o " / > < / a : K e y V a l u e O f D i a g r a m O b j e c t K e y a n y T y p e z b w N T n L X > < a : K e y V a l u e O f D i a g r a m O b j e c t K e y a n y T y p e z b w N T n L X > < a : K e y > < K e y > M e a s u r e s \ S u m   o f   I D   S t a t u s \ T a g I n f o \ V a l u e 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 C o l u m n s \ I D   P r o d u t o < / K e y > < / a : K e y > < a : V a l u e   i : t y p e = " M e a s u r e G r i d N o d e V i e w S t a t e " > < C o l u m n > 1 < / C o l u m n > < L a y e d O u t > t r u e < / L a y e d O u t > < / a : V a l u e > < / a : K e y V a l u e O f D i a g r a m O b j e c t K e y a n y T y p e z b w N T n L X > < a : K e y V a l u e O f D i a g r a m O b j e c t K e y a n y T y p e z b w N T n L X > < a : K e y > < K e y > C o l u m n s \ I D   V e � c u l o < / K e y > < / a : K e y > < a : V a l u e   i : t y p e = " M e a s u r e G r i d N o d e V i e w S t a t e " > < C o l u m n > 2 < / C o l u m n > < L a y e d O u t > t r u e < / L a y e d O u t > < / a : V a l u e > < / a : K e y V a l u e O f D i a g r a m O b j e c t K e y a n y T y p e z b w N T n L X > < a : K e y V a l u e O f D i a g r a m O b j e c t K e y a n y T y p e z b w N T n L X > < a : K e y > < K e y > C o l u m n s \ I D   L o c a l i d a d e < / K e y > < / a : K e y > < a : V a l u e   i : t y p e = " M e a s u r e G r i d N o d e V i e w S t a t e " > < C o l u m n > 3 < / C o l u m n > < L a y e d O u t > t r u e < / L a y e d O u t > < / a : V a l u e > < / a : K e y V a l u e O f D i a g r a m O b j e c t K e y a n y T y p e z b w N T n L X > < a : K e y V a l u e O f D i a g r a m O b j e c t K e y a n y T y p e z b w N T n L X > < a : K e y > < K e y > C o l u m n s \ I D   S t a t u s < / K e y > < / a : K e y > < a : V a l u e   i : t y p e = " M e a s u r e G r i d N o d e V i e w S t a t e " > < C o l u m n > 4 < / C o l u m n > < L a y e d O u t > t r u e < / L a y e d O u t > < / a : V a l u e > < / a : K e y V a l u e O f D i a g r a m O b j e c t K e y a n y T y p e z b w N T n L X > < a : K e y V a l u e O f D i a g r a m O b j e c t K e y a n y T y p e z b w N T n L X > < a : K e y > < K e y > C o l u m n s \ Q u a n t i d a d e   C o m p r a d a < / K e y > < / a : K e y > < a : V a l u e   i : t y p e = " M e a s u r e G r i d N o d e V i e w S t a t e " > < C o l u m n > 5 < / C o l u m n > < L a y e d O u t > t r u e < / L a y e d O u t > < / a : V a l u e > < / a : K e y V a l u e O f D i a g r a m O b j e c t K e y a n y T y p e z b w N T n L X > < a : K e y V a l u e O f D i a g r a m O b j e c t K e y a n y T y p e z b w N T n L X > < a : K e y > < K e y > C o l u m n s \ D a t a   d e   e n t r e g a < / K e y > < / a : K e y > < a : V a l u e   i : t y p e = " M e a s u r e G r i d N o d e V i e w S t a t e " > < C o l u m n > 6 < / C o l u m n > < L a y e d O u t > t r u e < / L a y e d O u t > < / a : V a l u e > < / a : K e y V a l u e O f D i a g r a m O b j e c t K e y a n y T y p e z b w N T n L X > < a : K e y V a l u e O f D i a g r a m O b j e c t K e y a n y T y p e z b w N T n L X > < a : K e y > < K e y > C o l u m n s \ P T L   ( d i a s ) < / K e y > < / a : K e y > < a : V a l u e   i : t y p e = " M e a s u r e G r i d N o d e V i e w S t a t e " > < C o l u m n > 7 < / C o l u m n > < L a y e d O u t > t r u e < / L a y e d O u t > < / a : V a l u e > < / a : K e y V a l u e O f D i a g r a m O b j e c t K e y a n y T y p e z b w N T n L X > < a : K e y V a l u e O f D i a g r a m O b j e c t K e y a n y T y p e z b w N T n L X > < a : K e y > < K e y > C o l u m n s \ S 2 D   ( d i a s ) < / K e y > < / a : K e y > < a : V a l u e   i : t y p e = " M e a s u r e G r i d N o d e V i e w S t a t e " > < C o l u m n > 8 < / C o l u m n > < L a y e d O u t > t r u e < / L a y e d O u t > < / a : V a l u e > < / a : K e y V a l u e O f D i a g r a m O b j e c t K e y a n y T y p e z b w N T n L X > < a : K e y V a l u e O f D i a g r a m O b j e c t K e y a n y T y p e z b w N T n L X > < a : K e y > < K e y > C o l u m n s \ S L A < / K e y > < / a : K e y > < a : V a l u e   i : t y p e = " M e a s u r e G r i d N o d e V i e w S t a t e " > < C o l u m n > 9 < / C o l u m n > < L a y e d O u t > t r u e < / L a y e d O u t > < / a : V a l u e > < / a : K e y V a l u e O f D i a g r a m O b j e c t K e y a n y T y p e z b w N T n L X > < a : K e y V a l u e O f D i a g r a m O b j e c t K e y a n y T y p e z b w N T n L X > < a : K e y > < K e y > C o l u m n s \ M o d u l o   S L A   ( d i a s ) < / K e y > < / a : K e y > < a : V a l u e   i : t y p e = " M e a s u r e G r i d N o d e V i e w S t a t e " > < C o l u m n > 1 0 < / C o l u m n > < L a y e d O u t > t r u e < / L a y e d O u t > < / a : V a l u e > < / a : K e y V a l u e O f D i a g r a m O b j e c t K e y a n y T y p e z b w N T n L X > < a : K e y V a l u e O f D i a g r a m O b j e c t K e y a n y T y p e z b w N T n L X > < a : K e y > < K e y > C o l u m n s \ S u b t o t a l < / K e y > < / a : K e y > < a : V a l u e   i : t y p e = " M e a s u r e G r i d N o d e V i e w S t a t e " > < C o l u m n > 1 1 < / C o l u m n > < L a y e d O u t > t r u e < / L a y e d O u t > < / a : V a l u e > < / 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a : K e y V a l u e O f D i a g r a m O b j e c t K e y a n y T y p e z b w N T n L X > < a : K e y > < K e y > L i n k s \ & l t ; C o l u m n s \ C o u n t   o f   I D & g t ; - & l t ; M e a s u r e s \ I D & g t ; < / K e y > < / a : K e y > < a : V a l u e   i : t y p e = " M e a s u r e G r i d V i e w S t a t e I D i a g r a m L i n k " / > < / a : K e y V a l u e O f D i a g r a m O b j e c t K e y a n y T y p e z b w N T n L X > < a : K e y V a l u e O f D i a g r a m O b j e c t K e y a n y T y p e z b w N T n L X > < a : K e y > < K e y > L i n k s \ & l t ; C o l u m n s \ C o u n t   o f   I D & g t ; - & l t ; M e a s u r e s \ I D & g t ; \ C O L U M N < / K e y > < / a : K e y > < a : V a l u e   i : t y p e = " M e a s u r e G r i d V i e w S t a t e I D i a g r a m L i n k E n d p o i n t " / > < / a : K e y V a l u e O f D i a g r a m O b j e c t K e y a n y T y p e z b w N T n L X > < a : K e y V a l u e O f D i a g r a m O b j e c t K e y a n y T y p e z b w N T n L X > < a : K e y > < K e y > L i n k s \ & l t ; C o l u m n s \ C o u n t   o f   I D & g t ; - & l t ; M e a s u r e s \ I D & g t ; \ M E A S U R E < / K e y > < / a : K e y > < a : V a l u e   i : t y p e = " M e a s u r e G r i d V i e w S t a t e I D i a g r a m L i n k E n d p o i n t " / > < / a : K e y V a l u e O f D i a g r a m O b j e c t K e y a n y T y p e z b w N T n L X > < a : K e y V a l u e O f D i a g r a m O b j e c t K e y a n y T y p e z b w N T n L X > < a : K e y > < K e y > L i n k s \ & l t ; C o l u m n s \ S u m   o f   S 2 D   ( d i a s ) & g t ; - & l t ; M e a s u r e s \ S 2 D   ( d i a s ) & g t ; < / K e y > < / a : K e y > < a : V a l u e   i : t y p e = " M e a s u r e G r i d V i e w S t a t e I D i a g r a m L i n k " / > < / a : K e y V a l u e O f D i a g r a m O b j e c t K e y a n y T y p e z b w N T n L X > < a : K e y V a l u e O f D i a g r a m O b j e c t K e y a n y T y p e z b w N T n L X > < a : K e y > < K e y > L i n k s \ & l t ; C o l u m n s \ S u m   o f   S 2 D   ( d i a s ) & g t ; - & l t ; M e a s u r e s \ S 2 D   ( d i a s ) & g t ; \ C O L U M N < / K e y > < / a : K e y > < a : V a l u e   i : t y p e = " M e a s u r e G r i d V i e w S t a t e I D i a g r a m L i n k E n d p o i n t " / > < / a : K e y V a l u e O f D i a g r a m O b j e c t K e y a n y T y p e z b w N T n L X > < a : K e y V a l u e O f D i a g r a m O b j e c t K e y a n y T y p e z b w N T n L X > < a : K e y > < K e y > L i n k s \ & l t ; C o l u m n s \ S u m   o f   S 2 D   ( d i a s ) & g t ; - & l t ; M e a s u r e s \ S 2 D   ( d i a s ) & g t ; \ M E A S U R E < / K e y > < / a : K e y > < a : V a l u e   i : t y p e = " M e a s u r e G r i d V i e w S t a t e I D i a g r a m L i n k E n d p o i n t " / > < / a : K e y V a l u e O f D i a g r a m O b j e c t K e y a n y T y p e z b w N T n L X > < a : K e y V a l u e O f D i a g r a m O b j e c t K e y a n y T y p e z b w N T n L X > < a : K e y > < K e y > L i n k s \ & l t ; C o l u m n s \ S u m   o f   I D   S t a t u s & g t ; - & l t ; M e a s u r e s \ I D   S t a t u s & g t ; < / K e y > < / a : K e y > < a : V a l u e   i : t y p e = " M e a s u r e G r i d V i e w S t a t e I D i a g r a m L i n k " / > < / a : K e y V a l u e O f D i a g r a m O b j e c t K e y a n y T y p e z b w N T n L X > < a : K e y V a l u e O f D i a g r a m O b j e c t K e y a n y T y p e z b w N T n L X > < a : K e y > < K e y > L i n k s \ & l t ; C o l u m n s \ S u m   o f   I D   S t a t u s & g t ; - & l t ; M e a s u r e s \ I D   S t a t u s & g t ; \ C O L U M N < / K e y > < / a : K e y > < a : V a l u e   i : t y p e = " M e a s u r e G r i d V i e w S t a t e I D i a g r a m L i n k E n d p o i n t " / > < / a : K e y V a l u e O f D i a g r a m O b j e c t K e y a n y T y p e z b w N T n L X > < a : K e y V a l u e O f D i a g r a m O b j e c t K e y a n y T y p e z b w N T n L X > < a : K e y > < K e y > L i n k s \ & l t ; C o l u m n s \ S u m   o f   I D   S t a t u s & g t ; - & l t ; M e a s u r e s \ I D   S t a t u s & g t ; \ M E A S U R E 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V i e w S t a t e s > < / D i a g r a m M a n a g e r . S e r i a l i z a b l e D i a g r a m > < / A r r a y O f D i a g r a m M a n a g e r . S e r i a l i z a b l e D i a g r a m > ] ] > < / C u s t o m C o n t e n t > < / G e m i n i > 
</file>

<file path=customXml/item4.xml>��< ? x m l   v e r s i o n = " 1 . 0 "   e n c o d i n g = " U T F - 1 6 " ? > < G e m i n i   x m l n s = " h t t p : / / g e m i n i / p i v o t c u s t o m i z a t i o n / T a b l e X M L _ D I M _ D a t a _ E n t r e g a _ 6 5 2 a a 4 3 0 - 5 3 4 c - 4 e 1 5 - a 9 7 c - b 1 1 3 3 f 0 9 f c 0 c " > < C u s t o m C o n t e n t > < ! [ C D A T A [ < T a b l e W i d g e t G r i d S e r i a l i z a t i o n   x m l n s : x s d = " h t t p : / / w w w . w 3 . o r g / 2 0 0 1 / X M L S c h e m a "   x m l n s : x s i = " h t t p : / / w w w . w 3 . o r g / 2 0 0 1 / X M L S c h e m a - i n s t a n c e " > < C o l u m n S u g g e s t e d T y p e   / > < C o l u m n F o r m a t   / > < C o l u m n A c c u r a c y   / > < C o l u m n C u r r e n c y S y m b o l   / > < C o l u m n P o s i t i v e P a t t e r n   / > < C o l u m n N e g a t i v e P a t t e r n   / > < C o l u m n W i d t h s > < i t e m > < k e y > < s t r i n g > D a t a   d e   e n t r e g a < / s t r i n g > < / k e y > < v a l u e > < i n t > 2 2 6 < / i n t > < / v a l u e > < / i t e m > < i t e m > < k e y > < s t r i n g > D a t a < / s t r i n g > < / k e y > < v a l u e > < i n t > 1 3 0 < / i n t > < / v a l u e > < / i t e m > < i t e m > < k e y > < s t r i n g > A n o < / s t r i n g > < / k e y > < v a l u e > < i n t > 6 1 < / i n t > < / v a l u e > < / i t e m > < i t e m > < k e y > < s t r i n g > M e s < / s t r i n g > < / k e y > < v a l u e > < i n t > 6 4 < / i n t > < / v a l u e > < / i t e m > < i t e m > < k e y > < s t r i n g > N o m e   M e s < / s t r i n g > < / k e y > < v a l u e > < i n t > 1 0 9 < / i n t > < / v a l u e > < / i t e m > < i t e m > < k e y > < s t r i n g > T r i m e s t r e < / s t r i n g > < / k e y > < v a l u e > < i n t > 9 8 < / i n t > < / v a l u e > < / i t e m > < / C o l u m n W i d t h s > < C o l u m n D i s p l a y I n d e x > < i t e m > < k e y > < s t r i n g > D a t a   d e   e n t r e g a < / s t r i n g > < / k e y > < v a l u e > < i n t > 0 < / i n t > < / v a l u e > < / i t e m > < i t e m > < k e y > < s t r i n g > D a t a < / s t r i n g > < / k e y > < v a l u e > < i n t > 1 < / i n t > < / v a l u e > < / i t e m > < i t e m > < k e y > < s t r i n g > A n o < / s t r i n g > < / k e y > < v a l u e > < i n t > 2 < / i n t > < / v a l u e > < / i t e m > < i t e m > < k e y > < s t r i n g > M e s < / s t r i n g > < / k e y > < v a l u e > < i n t > 3 < / i n t > < / v a l u e > < / i t e m > < i t e m > < k e y > < s t r i n g > N o m e   M e s < / s t r i n g > < / k e y > < v a l u e > < i n t > 4 < / i n t > < / v a l u e > < / i t e m > < i t e m > < k e y > < s t r i n g > T r i m e s t r e < / s t r i n g > < / k e y > < v a l u e > < i n t > 5 < / 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 Q R _ L o c a l i d a d e 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 Q R _ L o c a l i d a d e 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 C o l u m n s \ L a t , L o n < / K e y > < / a : K e y > < a : V a l u e   i : t y p e = " T a b l e W i d g e t B a s e V i e w S t a t e " / > < / a : K e y V a l u e O f D i a g r a m O b j e c t K e y a n y T y p e z b w N T n L X > < a : K e y V a l u e O f D i a g r a m O b j e c t K e y a n y T y p e z b w N T n L X > < a : K e y > < K e y > C o l u m n s \ U F   d a   e n t r e g a < / K e y > < / a : K e y > < a : V a l u e   i : t y p e = " T a b l e W i d g e t B a s e V i e w S t a t e " / > < / a : K e y V a l u e O f D i a g r a m O b j e c t K e y a n y T y p e z b w N T n L X > < a : K e y V a l u e O f D i a g r a m O b j e c t K e y a n y T y p e z b w N T n L X > < a : K e y > < K e y > C o l u m n s \ E s t a d o < / K e y > < / a : K e y > < a : V a l u e   i : t y p e = " T a b l e W i d g e t B a s e V i e w S t a t e " / > < / a : K e y V a l u e O f D i a g r a m O b j e c t K e y a n y T y p e z b w N T n L X > < a : K e y V a l u e O f D i a g r a m O b j e c t K e y a n y T y p e z b w N T n L X > < a : K e y > < K e y > C o l u m n s \ R e g i � o 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 F T _ E n t r e g a s 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 F T _ E n t r e g a s 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 C o l u m n s \ I D   P r o d u t o < / K e y > < / a : K e y > < a : V a l u e   i : t y p e = " T a b l e W i d g e t B a s e V i e w S t a t e " / > < / a : K e y V a l u e O f D i a g r a m O b j e c t K e y a n y T y p e z b w N T n L X > < a : K e y V a l u e O f D i a g r a m O b j e c t K e y a n y T y p e z b w N T n L X > < a : K e y > < K e y > C o l u m n s \ I D   V e � c u l o < / K e y > < / a : K e y > < a : V a l u e   i : t y p e = " T a b l e W i d g e t B a s e V i e w S t a t e " / > < / a : K e y V a l u e O f D i a g r a m O b j e c t K e y a n y T y p e z b w N T n L X > < a : K e y V a l u e O f D i a g r a m O b j e c t K e y a n y T y p e z b w N T n L X > < a : K e y > < K e y > C o l u m n s \ I D   L o c a l i d a d e < / K e y > < / a : K e y > < a : V a l u e   i : t y p e = " T a b l e W i d g e t B a s e V i e w S t a t e " / > < / a : K e y V a l u e O f D i a g r a m O b j e c t K e y a n y T y p e z b w N T n L X > < a : K e y V a l u e O f D i a g r a m O b j e c t K e y a n y T y p e z b w N T n L X > < a : K e y > < K e y > C o l u m n s \ I D   S t a t u s < / K e y > < / a : K e y > < a : V a l u e   i : t y p e = " T a b l e W i d g e t B a s e V i e w S t a t e " / > < / a : K e y V a l u e O f D i a g r a m O b j e c t K e y a n y T y p e z b w N T n L X > < a : K e y V a l u e O f D i a g r a m O b j e c t K e y a n y T y p e z b w N T n L X > < a : K e y > < K e y > C o l u m n s \ Q u a n t i d a d e   C o m p r a d a < / K e y > < / a : K e y > < a : V a l u e   i : t y p e = " T a b l e W i d g e t B a s e V i e w S t a t e " / > < / a : K e y V a l u e O f D i a g r a m O b j e c t K e y a n y T y p e z b w N T n L X > < a : K e y V a l u e O f D i a g r a m O b j e c t K e y a n y T y p e z b w N T n L X > < a : K e y > < K e y > C o l u m n s \ D a t a   d e   e n t r e g a < / K e y > < / a : K e y > < a : V a l u e   i : t y p e = " T a b l e W i d g e t B a s e V i e w S t a t e " / > < / a : K e y V a l u e O f D i a g r a m O b j e c t K e y a n y T y p e z b w N T n L X > < a : K e y V a l u e O f D i a g r a m O b j e c t K e y a n y T y p e z b w N T n L X > < a : K e y > < K e y > C o l u m n s \ P T L   ( d i a s ) < / K e y > < / a : K e y > < a : V a l u e   i : t y p e = " T a b l e W i d g e t B a s e V i e w S t a t e " / > < / a : K e y V a l u e O f D i a g r a m O b j e c t K e y a n y T y p e z b w N T n L X > < a : K e y V a l u e O f D i a g r a m O b j e c t K e y a n y T y p e z b w N T n L X > < a : K e y > < K e y > C o l u m n s \ S 2 D   ( d i a s ) < / K e y > < / a : K e y > < a : V a l u e   i : t y p e = " T a b l e W i d g e t B a s e V i e w S t a t e " / > < / a : K e y V a l u e O f D i a g r a m O b j e c t K e y a n y T y p e z b w N T n L X > < a : K e y V a l u e O f D i a g r a m O b j e c t K e y a n y T y p e z b w N T n L X > < a : K e y > < K e y > C o l u m n s \ S L A < / K e y > < / a : K e y > < a : V a l u e   i : t y p e = " T a b l e W i d g e t B a s e V i e w S t a t e " / > < / a : K e y V a l u e O f D i a g r a m O b j e c t K e y a n y T y p e z b w N T n L X > < a : K e y V a l u e O f D i a g r a m O b j e c t K e y a n y T y p e z b w N T n L X > < a : K e y > < K e y > C o l u m n s \ M o d u l o   S L A   ( d i a s ) < / 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 F T _ E s t o q u e 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 F T _ E s t o q u e 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  P r o d u t o < / K e y > < / a : K e y > < a : V a l u e   i : t y p e = " T a b l e W i d g e t B a s e V i e w S t a t e " / > < / a : K e y V a l u e O f D i a g r a m O b j e c t K e y a n y T y p e z b w N T n L X > < a : K e y V a l u e O f D i a g r a m O b j e c t K e y a n y T y p e z b w N T n L X > < a : K e y > < K e y > C o l u m n s \ D a t a   a t u a l i z a � � o < / K e y > < / a : K e y > < a : V a l u e   i : t y p e = " T a b l e W i d g e t B a s e V i e w S t a t e " / > < / a : K e y V a l u e O f D i a g r a m O b j e c t K e y a n y T y p e z b w N T n L X > < a : K e y V a l u e O f D i a g r a m O b j e c t K e y a n y T y p e z b w N T n L X > < a : K e y > < K e y > C o l u m n s \ Q u a n t i d a d e 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 D I M _ D a t a _ E n t r e g a 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 D I M _ D a t a _ E n t r e g a 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 C o l u m n s \ D a t a   d e   e n t r e g a < / K e y > < / a : K e y > < a : V a l u e   i : t y p e = " T a b l e W i d g e t B a s e V i e w S t a t e " / > < / a : K e y V a l u e O f D i a g r a m O b j e c t K e y a n y T y p e z b w N T n L X > < a : K e y V a l u e O f D i a g r a m O b j e c t K e y a n y T y p e z b w N T n L X > < a : K e y > < K e y > C o l u m n s \ D a t a < / K e y > < / a : K e y > < a : V a l u e   i : t y p e = " T a b l e W i d g e t B a s e V i e w S t a t e " / > < / a : K e y V a l u e O f D i a g r a m O b j e c t K e y a n y T y p e z b w N T n L X > < a : K e y V a l u e O f D i a g r a m O b j e c t K e y a n y T y p e z b w N T n L X > < a : K e y > < K e y > C o l u m n s \ A n o < / K e y > < / a : K e y > < a : V a l u e   i : t y p e = " T a b l e W i d g e t B a s e V i e w S t a t e " / > < / a : K e y V a l u e O f D i a g r a m O b j e c t K e y a n y T y p e z b w N T n L X > < a : K e y V a l u e O f D i a g r a m O b j e c t K e y a n y T y p e z b w N T n L X > < a : K e y > < K e y > C o l u m n s \ M e s < / K e y > < / a : K e y > < a : V a l u e   i : t y p e = " T a b l e W i d g e t B a s e V i e w S t a t e " / > < / a : K e y V a l u e O f D i a g r a m O b j e c t K e y a n y T y p e z b w N T n L X > < a : K e y V a l u e O f D i a g r a m O b j e c t K e y a n y T y p e z b w N T n L X > < a : K e y > < K e y > C o l u m n s \ N o m e   M e s < / K e y > < / a : K e y > < a : V a l u e   i : t y p e = " T a b l e W i d g e t B a s e V i e w S t a t e " / > < / a : K e y V a l u e O f D i a g r a m O b j e c t K e y a n y T y p e z b w N T n L X > < a : K e y V a l u e O f D i a g r a m O b j e c t K e y a n y T y p e z b w N T n L X > < a : K e y > < K e y > C o l u m n s \ T r i m e s t r e 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 D I M _ L o c a l i d a d e 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 D I M _ L o c a l i d a d e 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 C o l u m n s \ L a t < / K e y > < / a : K e y > < a : V a l u e   i : t y p e = " T a b l e W i d g e t B a s e V i e w S t a t e " / > < / a : K e y V a l u e O f D i a g r a m O b j e c t K e y a n y T y p e z b w N T n L X > < a : K e y V a l u e O f D i a g r a m O b j e c t K e y a n y T y p e z b w N T n L X > < a : K e y > < K e y > C o l u m n s \ L o n < / K e y > < / a : K e y > < a : V a l u e   i : t y p e = " T a b l e W i d g e t B a s e V i e w S t a t e " / > < / a : K e y V a l u e O f D i a g r a m O b j e c t K e y a n y T y p e z b w N T n L X > < a : K e y V a l u e O f D i a g r a m O b j e c t K e y a n y T y p e z b w N T n L X > < a : K e y > < K e y > C o l u m n s \ U F   d a   e n t r e g a < / K e y > < / a : K e y > < a : V a l u e   i : t y p e = " T a b l e W i d g e t B a s e V i e w S t a t e " / > < / a : K e y V a l u e O f D i a g r a m O b j e c t K e y a n y T y p e z b w N T n L X > < a : K e y V a l u e O f D i a g r a m O b j e c t K e y a n y T y p e z b w N T n L X > < a : K e y > < K e y > C o l u m n s \ E s t a d o < / K e y > < / a : K e y > < a : V a l u e   i : t y p e = " T a b l e W i d g e t B a s e V i e w S t a t e " / > < / a : K e y V a l u e O f D i a g r a m O b j e c t K e y a n y T y p e z b w N T n L X > < a : K e y V a l u e O f D i a g r a m O b j e c t K e y a n y T y p e z b w N T n L X > < a : K e y > < K e y > C o l u m n s \ R e g i � o 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 T B _ P e d i d o s 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 T B _ P e d i d o s 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  P e d i d o < / K e y > < / a : K e y > < a : V a l u e   i : t y p e = " T a b l e W i d g e t B a s e V i e w S t a t e " / > < / a : K e y V a l u e O f D i a g r a m O b j e c t K e y a n y T y p e z b w N T n L X > < a : K e y V a l u e O f D i a g r a m O b j e c t K e y a n y T y p e z b w N T n L X > < a : K e y > < K e y > C o l u m n s \ I D   P r o d u t o < / K e y > < / a : K e y > < a : V a l u e   i : t y p e = " T a b l e W i d g e t B a s e V i e w S t a t e " / > < / a : K e y V a l u e O f D i a g r a m O b j e c t K e y a n y T y p e z b w N T n L X > < a : K e y V a l u e O f D i a g r a m O b j e c t K e y a n y T y p e z b w N T n L X > < a : K e y > < K e y > C o l u m n s \ Q u a n t i d a d e < / K e y > < / a : K e y > < a : V a l u e   i : t y p e = " T a b l e W i d g e t B a s e V i e w S t a t e " / > < / a : K e y V a l u e O f D i a g r a m O b j e c t K e y a n y T y p e z b w N T n L X > < a : K e y V a l u e O f D i a g r a m O b j e c t K e y a n y T y p e z b w N T n L X > < a : K e y > < K e y > C o l u m n s \ I D   V e � c u l o < / K e y > < / a : K e y > < a : V a l u e   i : t y p e = " T a b l e W i d g e t B a s e V i e w S t a t e " / > < / a : K e y V a l u e O f D i a g r a m O b j e c t K e y a n y T y p e z b w N T n L X > < a : K e y V a l u e O f D i a g r a m O b j e c t K e y a n y T y p e z b w N T n L X > < a : K e y > < K e y > C o l u m n s \ S t a t u s   d o   p e d i d o < / K e y > < / a : K e y > < a : V a l u e   i : t y p e = " T a b l e W i d g e t B a s e V i e w S t a t e " / > < / a : K e y V a l u e O f D i a g r a m O b j e c t K e y a n y T y p e z b w N T n L X > < a : K e y V a l u e O f D i a g r a m O b j e c t K e y a n y T y p e z b w N T n L X > < a : K e y > < K e y > C o l u m n s \ D a t a   d a   c o m p r a < / K e y > < / a : K e y > < a : V a l u e   i : t y p e = " T a b l e W i d g e t B a s e V i e w S t a t e " / > < / a : K e y V a l u e O f D i a g r a m O b j e c t K e y a n y T y p e z b w N T n L X > < a : K e y V a l u e O f D i a g r a m O b j e c t K e y a n y T y p e z b w N T n L X > < a : K e y > < K e y > C o l u m n s \ D a t a   d e   e n t r e g a < / K e y > < / a : K e y > < a : V a l u e   i : t y p e = " T a b l e W i d g e t B a s e V i e w S t a t e " / > < / a : K e y V a l u e O f D i a g r a m O b j e c t K e y a n y T y p e z b w N T n L X > < a : K e y V a l u e O f D i a g r a m O b j e c t K e y a n y T y p e z b w N T n L X > < a : K e y > < K e y > C o l u m n s \ D a t a   p r e v i s � o < / 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 C o l u m n s \ U F   d a   e n t r e g a < / K e y > < / a : K e y > < a : V a l u e   i : t y p e = " T a b l e W i d g e t B a s e V i e w S t a t e " / > < / a : K e y V a l u e O f D i a g r a m O b j e c t K e y a n y T y p e z b w N T n L X > < a : K e y V a l u e O f D i a g r a m O b j e c t K e y a n y T y p e z b w N T n L X > < a : K e y > < K e y > C o l u m n s \ S 2 D   ( d i a s ) < / K e y > < / a : K e y > < a : V a l u e   i : t y p e = " T a b l e W i d g e t B a s e V i e w S t a t e " / > < / a : K e y V a l u e O f D i a g r a m O b j e c t K e y a n y T y p e z b w N T n L X > < a : K e y V a l u e O f D i a g r a m O b j e c t K e y a n y T y p e z b w N T n L X > < a : K e y > < K e y > C o l u m n s \ P T L   ( d i a s ) < / K e y > < / a : K e y > < a : V a l u e   i : t y p e = " T a b l e W i d g e t B a s e V i e w S t a t e " / > < / a : K e y V a l u e O f D i a g r a m O b j e c t K e y a n y T y p e z b w N T n L X > < a : K e y V a l u e O f D i a g r a m O b j e c t K e y a n y T y p e z b w N T n L X > < a : K e y > < K e y > C o l u m n s \ S L A   ( d i a s ) < / K e y > < / a : K e y > < a : V a l u e   i : t y p e = " T a b l e W i d g e t B a s e V i e w S t a t e " / > < / a : K e y V a l u e O f D i a g r a m O b j e c t K e y a n y T y p e z b w N T n L X > < a : K e y V a l u e O f D i a g r a m O b j e c t K e y a n y T y p e z b w N T n L X > < a : K e y > < K e y > C o l u m n s \ S t a t u s   E n t r e g a 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 Q R _ P e d i d o s 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 Q R _ P e d i d o s 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  P e d i d o < / K e y > < / a : K e y > < a : V a l u e   i : t y p e = " T a b l e W i d g e t B a s e V i e w S t a t e " / > < / a : K e y V a l u e O f D i a g r a m O b j e c t K e y a n y T y p e z b w N T n L X > < a : K e y V a l u e O f D i a g r a m O b j e c t K e y a n y T y p e z b w N T n L X > < a : K e y > < K e y > C o l u m n s \ I D   P r o d u t o < / K e y > < / a : K e y > < a : V a l u e   i : t y p e = " T a b l e W i d g e t B a s e V i e w S t a t e " / > < / a : K e y V a l u e O f D i a g r a m O b j e c t K e y a n y T y p e z b w N T n L X > < a : K e y V a l u e O f D i a g r a m O b j e c t K e y a n y T y p e z b w N T n L X > < a : K e y > < K e y > C o l u m n s \ Q u a n t i d a d e < / K e y > < / a : K e y > < a : V a l u e   i : t y p e = " T a b l e W i d g e t B a s e V i e w S t a t e " / > < / a : K e y V a l u e O f D i a g r a m O b j e c t K e y a n y T y p e z b w N T n L X > < a : K e y V a l u e O f D i a g r a m O b j e c t K e y a n y T y p e z b w N T n L X > < a : K e y > < K e y > C o l u m n s \ S t a t u s   d o   p e d i d o < / K e y > < / a : K e y > < a : V a l u e   i : t y p e = " T a b l e W i d g e t B a s e V i e w S t a t e " / > < / a : K e y V a l u e O f D i a g r a m O b j e c t K e y a n y T y p e z b w N T n L X > < a : K e y V a l u e O f D i a g r a m O b j e c t K e y a n y T y p e z b w N T n L X > < a : K e y > < K e y > C o l u m n s \ D a t a   d a   c o m p r a 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 D I M _ V e i c u l o 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 D I M _ V e i c u l o 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 C o l u m n s \ C o d i g o < / K e y > < / a : K e y > < a : V a l u e   i : t y p e = " T a b l e W i d g e t B a s e V i e w S t a t e " / > < / a : K e y V a l u e O f D i a g r a m O b j e c t K e y a n y T y p e z b w N T n L X > < a : K e y V a l u e O f D i a g r a m O b j e c t K e y a n y T y p e z b w N T n L X > < a : K e y > < K e y > C o l u m n s \ T i p o < / 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 D I M _ S t a t u s _ E n t r e g a 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 D I M _ S t a t u s _ E n t r e g a 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 C o l u m n s \ C a t e g o r i a 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 D I M _ P r o d u t o 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 D I M _ P r o d u t o 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 C o l u m n s \ P r o d u t o < / K e y > < / a : K e y > < a : V a l u e   i : t y p e = " T a b l e W i d g e t B a s e V i e w S t a t e " / > < / a : K e y V a l u e O f D i a g r a m O b j e c t K e y a n y T y p e z b w N T n L X > < a : K e y V a l u e O f D i a g r a m O b j e c t K e y a n y T y p e z b w N T n L X > < a : K e y > < K e y > C o l u m n s \ p r e � o 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 C o l u m n s \ Q u a r t e r < / K e y > < / a : K e y > < a : V a l u e   i : t y p e = " T a b l e W i d g e t B a s e V i e w S t a t e " / > < / a : K e y V a l u e O f D i a g r a m O b j e c t K e y a n y T y p e z b w N T n L X > < / V i e w S t a t e s > < / D i a g r a m M a n a g e r . S e r i a l i z a b l e D i a g r a m > < / A r r a y O f D i a g r a m M a n a g e r . S e r i a l i z a b l e D i a g r a m > ] ] > < / C u s t o m C o n t e n t > < / G e m i n i > 
</file>

<file path=customXml/item4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 Q R _ L o c a l i d a d e _ 5 a f e 0 3 4 6 - 8 0 2 f - 4 2 9 5 - a 4 3 d - e a 1 d a 7 8 1 3 8 3 e < / K e y > < V a l u e   x m l n s : a = " h t t p : / / s c h e m a s . d a t a c o n t r a c t . o r g / 2 0 0 4 / 0 7 / M i c r o s o f t . A n a l y s i s S e r v i c e s . C o m m o n " > < a : H a s F o c u s > t r u e < / a : H a s F o c u s > < a : S i z e A t D p i 9 6 > 1 1 3 < / a : S i z e A t D p i 9 6 > < a : V i s i b l e > t r u e < / a : V i s i b l e > < / V a l u e > < / K e y V a l u e O f s t r i n g S a n d b o x E d i t o r . M e a s u r e G r i d S t a t e S c d E 3 5 R y > < K e y V a l u e O f s t r i n g S a n d b o x E d i t o r . M e a s u r e G r i d S t a t e S c d E 3 5 R y > < K e y > D I M _ L o c a l i d a d e _ d 9 6 c e f b 4 - 9 9 f d - 4 0 6 3 - 8 a 4 b - 7 e 0 7 0 e 5 8 0 1 0 f < / K e y > < V a l u e   x m l n s : a = " h t t p : / / s c h e m a s . d a t a c o n t r a c t . o r g / 2 0 0 4 / 0 7 / M i c r o s o f t . A n a l y s i s S e r v i c e s . C o m m o n " > < a : H a s F o c u s > t r u e < / a : H a s F o c u s > < a : S i z e A t D p i 9 6 > 1 1 3 < / a : S i z e A t D p i 9 6 > < a : V i s i b l e > t r u e < / a : V i s i b l e > < / V a l u e > < / K e y V a l u e O f s t r i n g S a n d b o x E d i t o r . M e a s u r e G r i d S t a t e S c d E 3 5 R y > < K e y V a l u e O f s t r i n g S a n d b o x E d i t o r . M e a s u r e G r i d S t a t e S c d E 3 5 R y > < K e y > D I M _ V e i c u l o _ 4 8 f 5 c 6 4 e - e e 6 b - 4 9 1 c - a 8 e 3 - f 7 d c 6 9 a 2 8 a f d < / K e y > < V a l u e   x m l n s : a = " h t t p : / / s c h e m a s . d a t a c o n t r a c t . o r g / 2 0 0 4 / 0 7 / M i c r o s o f t . A n a l y s i s S e r v i c e s . C o m m o n " > < a : H a s F o c u s > t r u e < / a : H a s F o c u s > < a : S i z e A t D p i 9 6 > 1 1 3 < / a : S i z e A t D p i 9 6 > < a : V i s i b l e > t r u e < / a : V i s i b l e > < / V a l u e > < / K e y V a l u e O f s t r i n g S a n d b o x E d i t o r . M e a s u r e G r i d S t a t e S c d E 3 5 R y > < K e y V a l u e O f s t r i n g S a n d b o x E d i t o r . M e a s u r e G r i d S t a t e S c d E 3 5 R y > < K e y > D I M _ P r o d u t o _ 4 b 4 d 3 4 2 6 - b 8 7 f - 4 6 f f - 9 d d 4 - 3 d 5 4 c f 1 8 0 0 2 a < / K e y > < V a l u e   x m l n s : a = " h t t p : / / s c h e m a s . d a t a c o n t r a c t . o r g / 2 0 0 4 / 0 7 / M i c r o s o f t . A n a l y s i s S e r v i c e s . C o m m o n " > < a : H a s F o c u s > t r u e < / a : H a s F o c u s > < a : S i z e A t D p i 9 6 > 1 1 3 < / a : S i z e A t D p i 9 6 > < a : V i s i b l e > t r u e < / a : V i s i b l e > < / V a l u e > < / K e y V a l u e O f s t r i n g S a n d b o x E d i t o r . M e a s u r e G r i d S t a t e S c d E 3 5 R y > < K e y V a l u e O f s t r i n g S a n d b o x E d i t o r . M e a s u r e G r i d S t a t e S c d E 3 5 R y > < K e y > D I M _ S t a t u s _ E n t r e g a _ 2 2 f f f 1 4 4 - 8 4 c 9 - 4 b c 1 - a 5 6 e - d 9 3 b 7 b 8 a 8 6 1 6 < / K e y > < V a l u e   x m l n s : a = " h t t p : / / s c h e m a s . d a t a c o n t r a c t . o r g / 2 0 0 4 / 0 7 / M i c r o s o f t . A n a l y s i s S e r v i c e s . C o m m o n " > < a : H a s F o c u s > t r u e < / a : H a s F o c u s > < a : S i z e A t D p i 9 6 > 1 1 3 < / a : S i z e A t D p i 9 6 > < a : V i s i b l e > t r u e < / a : V i s i b l e > < / V a l u e > < / K e y V a l u e O f s t r i n g S a n d b o x E d i t o r . M e a s u r e G r i d S t a t e S c d E 3 5 R y > < K e y V a l u e O f s t r i n g S a n d b o x E d i t o r . M e a s u r e G r i d S t a t e S c d E 3 5 R y > < K e y > D I M _ D a t a _ E n t r e g a _ 6 5 2 a a 4 3 0 - 5 3 4 c - 4 e 1 5 - a 9 7 c - b 1 1 3 3 f 0 9 f c 0 c < / K e y > < V a l u e   x m l n s : a = " h t t p : / / s c h e m a s . d a t a c o n t r a c t . o r g / 2 0 0 4 / 0 7 / M i c r o s o f t . A n a l y s i s S e r v i c e s . C o m m o n " > < a : H a s F o c u s > t r u e < / a : H a s F o c u s > < a : S i z e A t D p i 9 6 > 1 1 3 < / a : S i z e A t D p i 9 6 > < a : V i s i b l e > t r u e < / a : V i s i b l e > < / V a l u e > < / K e y V a l u e O f s t r i n g S a n d b o x E d i t o r . M e a s u r e G r i d S t a t e S c d E 3 5 R y > < K e y V a l u e O f s t r i n g S a n d b o x E d i t o r . M e a s u r e G r i d S t a t e S c d E 3 5 R y > < K e y > F T _ E n t r e g a s _ 8 0 3 c 9 1 0 3 - b c 4 4 - 4 d 8 6 - 9 c 4 5 - 3 d 3 b c 2 9 6 c 1 c 2 < / 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 f a l s e < / a : H a s F o c u s > < a : S i z e A t D p i 9 6 > 1 1 3 < / a : S i z e A t D p i 9 6 > < a : V i s i b l e > t r u e < / a : V i s i b l e > < / V a l u e > < / K e y V a l u e O f s t r i n g S a n d b o x E d i t o r . M e a s u r e G r i d S t a t e S c d E 3 5 R y > < K e y V a l u e O f s t r i n g S a n d b o x E d i t o r . M e a s u r e G r i d S t a t e S c d E 3 5 R y > < K e y > F T _ E s t o q u e _ 0 b 6 c 5 d 5 2 - b a e 6 - 4 b 1 f - a 5 6 3 - 9 7 c c 2 4 e 9 6 b c 5 < / 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42.xml>��< ? x m l   v e r s i o n = " 1 . 0 "   e n c o d i n g = " u t f - 1 6 " ? > < D a t a M a s h u p   s q m i d = " 8 3 a 3 e c 6 b - 4 3 b 3 - 4 1 3 8 - 9 4 7 3 - e 5 c 4 e 8 b 6 8 8 8 3 "   x m l n s = " h t t p : / / s c h e m a s . m i c r o s o f t . c o m / D a t a M a s h u p " > A A A A A B g Q A A B Q S w M E F A A C A A g A Y W Y 8 X N 5 G a d G m A A A A 9 w A A A B I A H A B D b 2 5 m a W c v U G F j a 2 F n Z S 5 4 b W w g o h g A K K A U A A A A A A A A A A A A A A A A A A A A A A A A A A A A h Y + x C s I w G I R 3 w X c o 2 Z u k U R H k b z q 4 W h C K 4 h r a 0 A b b R J r U 9 N 0 c f C R f w R a t u j n e 3 Q d 3 9 7 j d I e m b O r j K 1 i q j Y x R h i g L r h C 5 E b b S M k T Y o 4 f M Z 7 E V + F q U M B l r b T W + L G F X O X T a E e O + x X 2 D T l o R R G p F T u s v y S j Y C f W D 1 H w 6 V H m t z i T g c X 2 s 4 w 9 G K 4 i V b Y w p k M i F V + g u w Y f C Y / p i w 7 W r X t Z J L H R 4 y I J M E 8 v 7 A n 1 B L A w Q U A A I A C A B h Z j x c 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Y W Y 8 X D 8 L Z 1 o Z D Q A A 0 2 0 A A B M A H A B G b 3 J t d W x h c y 9 T Z W N 0 a W 9 u M S 5 t I K I Y A C i g F A A A A A A A A A A A A A A A A A A A A A A A A A A A A O 1 d W 2 / c N h Z + N 5 D / I K g v M w t l a s 2 0 B R a B C / g W N F 3 b c W w n i 4 U d G P K I s b W r E W d 1 c e M O 8 m v 2 o U / 7 K / L H 9 p C U x L t u s e u H l d u i Y 9 7 O h Y e H 3 z n k 0 B l a 5 h F O n H P 2 f / / V 1 l Z 2 F 6 Q o d C 7 2 r k 9 T H B Y 5 z p w d J 0 b 5 i y 0 H f s 5 x k S 4 R l O x n 9 7 M D v C x W K M k n r 6 M Y z f Z x k s M v 2 c S 9 u r r D W T 6 L g + T q I M i D q 9 s o v y t u r t Y p / i f Q y a 7 2 i i x K U J Y 5 b 6 B H H E e 3 K F m i q 9 2 4 S I M j f H s V B i H O r i 6 C G x Q H z k u n Y m O 2 z O 7 d q X d 5 g O J o F e U o 3 X E 9 1 3 P 2 c V y s k m x n 7 j m H y R K H U X K 7 8 9 O P 2 9 u + 5 7 w r c I 7 O 8 4 c Y 7 f C P s x O c o I 9 T j 8 n z n Q v D r 6 A u d H 5 B Q Y j S z A X h g D Y 0 L G v K 8 g k T 3 X M u y / L d O D 5 f B n G Q Z j t 5 W o h D n q E k W M G I J W t 8 R F Z R F k 8 M t L 3 N x n X W K f r 6 B w b R 3 P L T l y / i 2 O s 4 W E K X D 0 F c I H F o W k 5 L J z o L H v 1 n 5 n p l u 7 T q c I E + 5 9 6 m p s Q J 7 d 8 F y S 0 x h I e 1 Q O Y i D Z L s E 0 5 X b G B S m U 0 0 r o g Y t R T 7 R Z r C B D / M S G N R l P N 1 H O U l h 8 7 N g 1 N P L C d H m 7 A W E 4 U l U M 8 y y N E t T q P g e s 1 s B A p p D x i D d S X S 7 T 0 c B s u 7 e v D J x n 3 p f h G N Y w a 2 7 D m f g j h D U 8 / Z 6 M P O f C O 1 2 d y m L 7 9 V Y X b Z i e 7 M H M B q + e k H p k U z m 3 N o l E O 1 k 4 P Y s t F I 1 u D b L V K W w s 6 L + + a g W p h u A z d u 3 c Z q w n 5 X G w a y 7 j X 8 5 1 i N u C Z m o z V v o C X z 5 C V F H H u + / 6 N G i z Z o X T H z n k t m 3 n H N 7 A f r K A / i 6 H f o S M z a + T t O Q y s t d U Y Z l d N 6 s R C 9 E T e 3 R q n F c i 7 S a E X m g L R s J m N k z E C O j N j N T O d 2 M 5 X Y I k Q E c 6 T G S Q z u x V a U W I d + 9 W L r h b D X H W Y 5 2 X W e e a s r u W j Z 6 R Y D d 7 o e H r 3 c 6 0 C x r N S X P A t Z 7 6 x 8 b i l f 2 D x R 5 9 1 W 8 / b t 2 2 4 / D 2 z c e 9 + / 1 g R i c 6 I V n 6 H b 6 O t / s C K n a H I y O x K y g j H x v w v 0 n N a W M X M j b D y R u T 0 J s O o E f v S p J c j H t e 4 b R J d O k B f E f Q V f / y D T K p o s M A J j Q S P 7 q r F g I M P A n o O I d y S j z V 4 D n 5 P 6 E 2 F m c k 1 Q X / 5 y 7 w w m x E X J 9 f t z + M B M L I S G i o m J r E k G 9 g F F y y J + X n 9 G L O w D + v p f y s j o 0 p 7 L p c H O e F / N g i b a R b T W X d t 5 D i a b 2 c Q 9 K A C 6 E r R X b a a c r b r K i N g r 2 C h y I / 0 O 9 r K P 1 w + u P U I 4 x V l E 4 l R b g K D z Z i F h j h O q 4 b P J Z t t z F l / E o M A w y k y T q K q w B g b t s N A q s j q X I h P y / J k 5 k u I H C X S t 8 L 0 5 W C U V d i B p 4 c a O 5 + x w T u X B J u u c g z u B C A B N l J r J 0 C q R j h I V E z I m s y z X R b U U B o V S O m O G 5 Q j O J Y x u c Q t c V e D D K Q q j T m C V 1 Z G f p 3 X z J U O l k + d U R X f / S n D 3 v t / L 3 7 M B y c A N P p d T H Q w y T C s 2 c / a C D B n G N 6 5 f 3 s j C p 7 e R m 5 A f F r 1 Q F a p R v q 1 x H e q 0 t n 5 X B E k e w Y S h j m N X W 3 a X 5 m x 5 O C F 2 1 h X 7 g i s y 9 a C I K A y c J V 6 t 0 8 A V o E 0 e r Z C 5 z 1 G Q R 3 l B B a C t k 2 J 1 g 1 I L S 0 c 4 u e 3 e + v 1 r w g y s i R T d B h L 3 c m v h 1 8 q + a 2 P B y T 1 K 8 x K G E S l M 1 q j h R d V S D D a n K M N o O U y f S B C B w s s 8 f a D s X A A 7 R n D p 4 P w O p b 9 F G V F Q H H e a B 0 p r n a L 7 K B O Q 7 L e S a l V 0 j 3 3 E N B d V d q A y 0 P b k g O B s 1 w R g V 9 I d R 5 + h a M e Z 3 B O A 7 4 D n I 5 Y y J R + I Y I S j W i x n 5 + c X W 7 V 3 X u f Q j S h K F l Z X G x 1 Z U B 1 v z 5 U o j 0 F V y o p C Q i X 6 x K i R c g f 6 J E p 7 4 E K f W z s j K H l J Q h B l E B s z F U O 8 F A F + k t u s c 6 7 6 M O e q T m B x 0 P x R x Y y k a U 3 B D W o H F b B + u h Y Y c 5 y p 7 6 q O w n q k A d k / U J D y 0 I z x M Z 1 6 + v z N j m F T v e v W 9 C B 4 a G 1 I p + E X 2 K w m 9 Y Q 0 t T y O k i J H r W 2 3 y y 3 U Y t m n F 3 t n g w w 7 r A y 7 3 Z R l L y D Z g J C K e 3 d 2 f c h c m R n e c P R T e w e A N j m F W W f 4 N 8 E 3 n K M Y o A w p q / d + 6 q 8 m l + q u 9 R H 6 u I w q x O 1 T 3 e + A + 1 B D H d X z y E w w n 1 O l y Z n n G Y S 5 d Q 4 8 N d c p b f D K B m 7 a o M X t V N o t l c 1 Q Y H c 3 D A m z R Z b j F e c V S u v A S w P w Q H p + 4 E z C K M i m 1 U 5 x q W x W H 1 9 e y n D g o 5 m k b 6 Y p c U U I H u 2 2 U a o 3 r 2 E p B J U t M s 2 M q o w 0 N r L w Y q W u V Z y E N M A L Y s 3 I R G n V s 6 9 y Z g / l f R 9 c 3 y V w R C x 6 m / k 9 9 w T m P g 1 + x y 7 1 x b z F z 3 W L 3 T w N M p L j Z C 3 c X c D 8 y 2 h N S s w T M m + c E F 0 g Y P c Y 7 D X G D l B W j O K E 6 m W 2 e 5 N N K F 9 T 6 y r x 7 c t E Z s 4 z w E w V v A w O I B W W P A V c 6 H h M n y n Z O k o L M m h I 4 P E Y p W T y 3 x U o j Z D A 4 A n K A O 3 8 i q P E H H B K s Q U 5 9 D y 7 P k D Z G h Q P D l S t d M V a 6 E u G / V u U h L M j 9 C l / C 9 t M y h k 6 / L w O k p A 5 b N 6 n 5 o t V 0 8 + 1 e S g y 6 P Q M P p M U i q 1 m r I V S V D e 3 2 s 7 c b j t m S T y N r p H I s P w G O 4 Y z y A V U q q L m H I f f N 8 n B x 5 U U / H Q W y 5 b k G 9 D s Z 8 l b 0 B J h 3 9 A E I / z R X p 7 j 0 3 9 5 F D o k C y P y Q b f l c u z W N N K 8 u 4 p 9 K Z H 0 Z 2 t a M a 5 F E 5 r Q Z J T 8 l x o V K e M q O K 0 2 3 q 5 A r S P q q R L 1 d p x j W I I d I J o 5 y d g E 0 v o n F j W c V k + + C Y m 1 7 l J m o + k P 4 L r v p K a k Z Y P h c n G + B S 7 S R X 9 6 c W T E i x y z N c D F 7 u 5 e R o 0 a U h j u d D U P r 2 Y d J G A u S T t g R n v e z t K 9 L L m Y I f J g A a n l p q 2 t g H 2 8 u o m S W q + N 5 B X o u t E z e v X R h Z a 9 Y 6 d P P B H h b S z K + u K V L K U V b + x M h 9 / 7 o g e O S m p 5 6 p U S u g N 2 d U U 3 R K X l Y G x K P e D O N S i z D c U p 2 z f L g L L B K I I 7 w s s g p p 5 Q q X O l y h 4 I T u j U H 8 J J F C u X W n G l 2 3 A J 6 X g v g q 2 k M Z R q Y S i 5 o q u 7 a 9 g R L U r w N n Y B H o W / 7 m d I i i Q l c G z S n l z w y B j H 7 t E 0 P v S 9 T H A 4 3 4 4 U 5 4 O Q Y s O d s s F I c d F d i 3 M J K T 6 a L m X Y p r G n A L e m 4 8 N H g G 0 d N z N d a g P M 0 K L 2 B o C q i s k 1 O A L U E a C O A H U E q C N A b Q G o f V I J p i S T 1 Z q 6 Y o F z T E 9 v l Z M c K L R h I Q 6 + 3 h I L m u 1 m S 5 S Q a y U m s e r r Y c L g B 1 G W R 8 m S E B C J S 8 i 6 P 1 b R 6 H X E K j 3 w m Q x X O F q x I + 9 H u c Q 0 V 7 G R D W w O C X Z 8 q n c t Y O D 3 8 1 k 1 j X V 4 Y d d A R + j R M 8 q R a J W 3 x O u L 4 f V V c H a j s m 4 6 Y 8 2 E g v o q u V h Y 9 7 Y u w x 8 6 x C 8 i h y o T g 7 5 h o f F A p t 0 o S / l J l Z 5 f k J c V Z I h X e n 1 Z 4 + D N 8 T V x J 9 U 5 8 X h M P B 4 T j 8 f E l b T j M f F 4 T D w e E 4 / H x F 0 C w v G Y + B G S f / + H x 8 R M K 7 o U j 8 l l S 6 i m C d M v h B Q D s 4 0 p f d Q Q T D J L I V 3 M 2 5 s c R d K x X e 1 L f x r y m K o E d h P c t H 2 W w 7 q k m T g 6 v b f a P v q x q F d 9 d D a q e 0 z 9 L x + c X X V t H / 0 E r 5 C N B L + X K v I i 3 s 5 3 6 + 5 i K e W C f o E c z A w m k z N 0 A m t M Z 8 p z 1 / k 1 / R r l Y l p e f l W 4 J N 8 h h 3 0 x R U 2 a E H h x e Q d R K Q C s Y c L T t 5 9 s q h c j G 5 W y G t i w J T S G N m N o M 4 Y 2 Y 2 g z h j Z j a D O G N m N o M 4 Y 2 z x 3 a m B h / h t h G m E q / 0 a a G n j 8 N u C v j / x m X Z R Q r s X u g R Z M L 0 l i h 8 E U z w P 3 q K b O W c 4 m F B t / H K y f j l Z P x y k n D n j 9 e O R m v n I x X T s Y r J + O V k / H K y b N f O e E u o O 9 D x D p Q F R d B l y e I v e Y n i M v B 2 A t j 1 S 9 P 9 t y w S E 3 N 4 3 H i 1 v 2 w O w T X X x d W B X U 1 o m 6 5 Y / Q C 4 u X 7 h z Y U X j 2 P y M d k t e o w J d S 2 g v n y Z f K m Y V 5 f N L 7 2 y R 8 D H Q J j + J u G 9 m e e 7 A 9 G 2 Z 8 r d V U J G p / k U H 2 s 8 I Z H S Z 6 n d E w J u L 6 Z t w E x E 2 f g m x J 4 h i S / I Y P X 4 3 s d I i Q x Z P q E k d Q a c V i 1 T v s 2 F a 8 1 Y 6 D O 8 M 6 W K m z i v D m Z q e q n / t X Y u P G b T l o H O a A Q R X + C 9 w N 7 f p m n L Q s m 8 / 6 t + X L f C o Z M C X M 1 2 + I Z z i b p w 6 g 8 U U L E 0 t p 0 R U m G n j 3 Q E t 0 6 j M Q r 5 7 I x V J N 8 8 9 D k Z x P j A 0 3 C y N / j G Y b B 6 g Z C N C M 2 t 7 I P g l Z P a A 4 6 m j B l B O 2 5 w I 7 4 X 8 1 K G J 7 R K 0 1 e v G d s a e a q 7 f o Y v d S v Z 4 B g o M s Y 5 B Y v V s 9 Y 1 Z D 8 l 5 1 l Q x 7 s M b 7 m 6 t d G p U t g s u T H S C c o B 5 l W q 5 p 3 M 6 u F 4 H 7 4 V y 5 l v F M W d j U Y o U c P U 5 m 7 K r G m J H K 5 h V b v u S o N e Y U 5 8 S x T X l g 0 Z R L I T r d c i e W v g g K F 0 j 5 L r u r S Q 4 U L V y P H / / x H t d b K u p n + Z 0 G 6 h 0 d G R k t w Z Z 4 S W V E b y x R J k w x 8 k K x u K K + b L v l p R Q y y 3 x Q 3 O c 6 D u M 5 O G 8 h 8 / M u l r h 9 7 m r o h 8 6 C l q R v V 3 j M b b E g 9 C N J Z / x 5 L r 4 S 4 n P Q V g Y I 0 o 4 1 I g e + o l l k 1 A 8 y h q K H W Q e e M q T G t T i V t S J f 2 z G a I W V P j / U 3 + B x P I q j B J p s T I k n 6 U O k l b a h 3 V X a e g 2 p e i 6 u / c N 8 k 9 / h e J r 4 t k W T 1 q r 0 f X + g u 0 E 3 c + / 3 7 b / 3 6 + 7 f / V n W q 5 h / 8 B U E s B A i 0 A F A A C A A g A Y W Y 8 X N 5 G a d G m A A A A 9 w A A A B I A A A A A A A A A A A A A A A A A A A A A A E N v b m Z p Z y 9 Q Y W N r Y W d l L n h t b F B L A Q I t A B Q A A g A I A G F m P F x T c j g s m w A A A O E A A A A T A A A A A A A A A A A A A A A A A P I A A A B b Q 2 9 u d G V u d F 9 U e X B l c 1 0 u e G 1 s U E s B A i 0 A F A A C A A g A Y W Y 8 X D 8 L Z 1 o Z D Q A A 0 2 0 A A B M A A A A A A A A A A A A A A A A A 2 g E A A E Z v c m 1 1 b G F z L 1 N l Y 3 R p b 2 4 x L m 1 Q S w U G A A A A A A M A A w D C A A A A Q A 8 A A A A A E Q 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Z m F s c 2 U 8 L 0 Z p c m V 3 Y W x s R W 5 h Y m x l Z D 4 8 L 1 B l c m 1 p c 3 N p b 2 5 M a X N 0 P r 8 W A Q A A A A A A n R Y B 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1 R C X 1 B y b 2 R 1 d G 9 z P C 9 J d G V t U G F 0 a D 4 8 L 0 l 0 Z W 1 M b 2 N h d G l v b j 4 8 U 3 R h Y m x l R W 5 0 c m l l c z 4 8 R W 5 0 c n k g V H l w Z T 0 i Q n V m Z m V y T m V 4 d F J l Z n J l c 2 g i I F Z h b H V l P S J s M S I g L z 4 8 R W 5 0 c n k g V H l w Z T 0 i R m l s b E V u Y W J s Z W Q i I F Z h b H V l P S J s M C I g L z 4 8 R W 5 0 c n k g V H l w Z T 0 i R m l s b E x h c 3 R V c G R h d G V k I i B W Y W x 1 Z T 0 i Z D I w M j Y t M D E t M j h U M D E 6 M D I 6 M z I u M j M 3 N z E x O F o i I C 8 + P E V u d H J 5 I F R 5 c G U 9 I k Z p b G x D b 2 x 1 b W 5 U e X B l c y I g V m F s d W U 9 I n N B d 1 l S I i A v P j x F b n R y e S B U e X B l P S J G a W x s Q 2 9 s d W 1 u T m F t Z X M i I F Z h b H V l P S J z W y Z x d W 9 0 O 0 l E I F B y b 2 R 1 d G 8 m c X V v d D s s J n F 1 b 3 Q 7 U H J v Z H V 0 b y Z x d W 9 0 O y w m c X V v d D t w c m X D p 2 8 m c X V v d D t d 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S U Q i I F Z h b H V l P S J z M T U z Z T I 3 N T I t Z G U 3 N y 0 0 Y 2 U 5 L W E 0 Y T Y t O T c x N T d j Z j R k O W M 2 I i A v P j x F b n R y e S B U e X B l P S J S Z W N v d m V y e V R h c m d l d E N v b H V t b i I g V m F s d W U 9 I m w x I i A v P j x F b n R y e S B U e X B l P S J S Z W N v d m V y e V R h c m d l d F J v d y I g V m F s d W U 9 I m w x I i A v P j x F b n R y e S B U e X B l P S J S Z W N v d m V y e V R h c m d l d F N o Z W V 0 I i B W Y W x 1 Z T 0 i c 1 R C X 1 B y b 2 R 1 d G 9 z I i A v P j x F b n R y e S B U e X B l P S J S Z W x h d G l v b n N o a X B J b m Z v Q 2 9 u d G F p b m V y I i B W Y W x 1 Z T 0 i c 3 s m c X V v d D t j b 2 x 1 b W 5 D b 3 V u d C Z x d W 9 0 O z o z L C Z x d W 9 0 O 2 t l e U N v b H V t b k 5 h b W V z J n F 1 b 3 Q 7 O l t d L C Z x d W 9 0 O 3 F 1 Z X J 5 U m V s Y X R p b 2 5 z a G l w c y Z x d W 9 0 O z p b X S w m c X V v d D t j b 2 x 1 b W 5 J Z G V u d G l 0 a W V z J n F 1 b 3 Q 7 O l s m c X V v d D t T Z W N 0 a W 9 u M S 9 U Q l 9 Q c m 9 k d X R v c y 9 B d X R v U m V t b 3 Z l Z E N v b H V t b n M x L n t J R C B Q c m 9 k d X R v L D B 9 J n F 1 b 3 Q 7 L C Z x d W 9 0 O 1 N l Y 3 R p b 2 4 x L 1 R C X 1 B y b 2 R 1 d G 9 z L 0 F 1 d G 9 S Z W 1 v d m V k Q 2 9 s d W 1 u c z E u e 1 B y b 2 R 1 d G 8 s M X 0 m c X V v d D s s J n F 1 b 3 Q 7 U 2 V j d G l v b j E v V E J f U H J v Z H V 0 b 3 M v Q X V 0 b 1 J l b W 9 2 Z W R D b 2 x 1 b W 5 z M S 5 7 c H J l w 6 d v L D J 9 J n F 1 b 3 Q 7 X S w m c X V v d D t D b 2 x 1 b W 5 D b 3 V u d C Z x d W 9 0 O z o z L C Z x d W 9 0 O 0 t l e U N v b H V t b k 5 h b W V z J n F 1 b 3 Q 7 O l t d L C Z x d W 9 0 O 0 N v b H V t b k l k Z W 5 0 a X R p Z X M m c X V v d D s 6 W y Z x d W 9 0 O 1 N l Y 3 R p b 2 4 x L 1 R C X 1 B y b 2 R 1 d G 9 z L 0 F 1 d G 9 S Z W 1 v d m V k Q 2 9 s d W 1 u c z E u e 0 l E I F B y b 2 R 1 d G 8 s M H 0 m c X V v d D s s J n F 1 b 3 Q 7 U 2 V j d G l v b j E v V E J f U H J v Z H V 0 b 3 M v Q X V 0 b 1 J l b W 9 2 Z W R D b 2 x 1 b W 5 z M S 5 7 U H J v Z H V 0 b y w x f S Z x d W 9 0 O y w m c X V v d D t T Z W N 0 a W 9 u M S 9 U Q l 9 Q c m 9 k d X R v c y 9 B d X R v U m V t b 3 Z l Z E N v b H V t b n M x L n t w c m X D p 2 8 s M n 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F 1 Z X J 5 R 3 J v d X B J R C I g V m F s d W U 9 I n N k M z Q y M 2 I 0 Z C 0 5 Z W F i L T R h M z I t Y j c 3 O C 0 0 Z D l i N T A 4 O T M 0 M z I i I C 8 + P E V u d H J 5 I F R 5 c G U 9 I k Z p b G x F c n J v c k N v Z G U i I F Z h b H V l P S J z V W 5 r b m 9 3 b i I g L z 4 8 R W 5 0 c n k g V H l w Z T 0 i Q W R k Z W R U b 0 R h d G F N b 2 R l b C I g V m F s d W U 9 I m w w I i A v P j w v U 3 R h Y m x l R W 5 0 c m l l c z 4 8 L 0 l 0 Z W 0 + P E l 0 Z W 0 + P E l 0 Z W 1 M b 2 N h d G l v b j 4 8 S X R l b V R 5 c G U + R m 9 y b X V s Y T w v S X R l b V R 5 c G U + P E l 0 Z W 1 Q Y X R o P l N l Y 3 R p b 2 4 x L 1 R C X 0 V z d G 9 x d W U 8 L 0 l 0 Z W 1 Q Y X R o P j w v S X R l b U x v Y 2 F 0 a W 9 u P j x T d G F i b G V F b n R y a W V z P j x F b n R y e S B U e X B l P S J C d W Z m Z X J O Z X h 0 U m V m c m V z a C I g V m F s d W U 9 I m w x I i A v P j x F b n R y e S B U e X B l P S J G a W x s R W 5 h Y m x l Z C I g V m F s d W U 9 I m w w I i A v P j x F b n R y e S B U e X B l P S J G a W x s T G F z d F V w Z G F 0 Z W Q i I F Z h b H V l P S J k M j A y N i 0 w M S 0 y O F Q w N D o 1 M T o z N C 4 4 N D Y 1 M D A w W i I g L z 4 8 R W 5 0 c n k g V H l w Z T 0 i R m l s b E N v b H V t b l R 5 c G V z I i B W Y W x 1 Z T 0 i c 0 J n a 0 c i I C 8 + P E V u d H J 5 I F R 5 c G U 9 I k Z p b G x D b 2 x 1 b W 5 O Y W 1 l c y I g V m F s d W U 9 I n N b J n F 1 b 3 Q 7 S U Q g U H J v Z H V 0 b y Z x d W 9 0 O y w m c X V v d D t E Y X R h I G F 0 d W F s a X p h w 6 f D o 2 8 m c X V v d D s s J n F 1 b 3 Q 7 U X V h b n R p Z G F k Z S Z x d W 9 0 O 1 0 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J R C I g V m F s d W U 9 I n N i O D E y M 2 Z h Y S 0 x Y m M 5 L T Q 3 Y j Q t Y T M 3 M S 0 1 O T E z M T Y 0 N z A 0 Z G U i I C 8 + P E V u d H J 5 I F R 5 c G U 9 I l J l Y 2 9 2 Z X J 5 V G F y Z 2 V 0 Q 2 9 s d W 1 u I i B W Y W x 1 Z T 0 i b D E i I C 8 + P E V u d H J 5 I F R 5 c G U 9 I l J l Y 2 9 2 Z X J 5 V G F y Z 2 V 0 U m 9 3 I i B W Y W x 1 Z T 0 i b D E i I C 8 + P E V u d H J 5 I F R 5 c G U 9 I l J l Y 2 9 2 Z X J 5 V G F y Z 2 V 0 U 2 h l Z X Q i I F Z h b H V l P S J z V E J f R X N 0 b 3 F 1 Z S I g L z 4 8 R W 5 0 c n k g V H l w Z T 0 i U m V s Y X R p b 2 5 z a G l w S W 5 m b 0 N v b n R h a W 5 l c i I g V m F s d W U 9 I n N 7 J n F 1 b 3 Q 7 Y 2 9 s d W 1 u Q 2 9 1 b n Q m c X V v d D s 6 M y w m c X V v d D t r Z X l D b 2 x 1 b W 5 O Y W 1 l c y Z x d W 9 0 O z p b X S w m c X V v d D t x d W V y e V J l b G F 0 a W 9 u c 2 h p c H M m c X V v d D s 6 W 1 0 s J n F 1 b 3 Q 7 Y 2 9 s d W 1 u S W R l b n R p d G l l c y Z x d W 9 0 O z p b J n F 1 b 3 Q 7 U 2 V j d G l v b j E v V E J f R X N 0 b 3 F 1 Z S 9 B d X R v U m V t b 3 Z l Z E N v b H V t b n M x L n t J R C B Q c m 9 k d X R v L D B 9 J n F 1 b 3 Q 7 L C Z x d W 9 0 O 1 N l Y 3 R p b 2 4 x L 1 R C X 0 V z d G 9 x d W U v Q X V 0 b 1 J l b W 9 2 Z W R D b 2 x 1 b W 5 z M S 5 7 R G F 0 Y S B h d H V h b G l 6 Y c O n w 6 N v L D F 9 J n F 1 b 3 Q 7 L C Z x d W 9 0 O 1 N l Y 3 R p b 2 4 x L 1 R C X 0 V z d G 9 x d W U v Q X V 0 b 1 J l b W 9 2 Z W R D b 2 x 1 b W 5 z M S 5 7 U X V h b n R p Z G F k Z S w y f S Z x d W 9 0 O 1 0 s J n F 1 b 3 Q 7 Q 2 9 s d W 1 u Q 2 9 1 b n Q m c X V v d D s 6 M y w m c X V v d D t L Z X l D b 2 x 1 b W 5 O Y W 1 l c y Z x d W 9 0 O z p b X S w m c X V v d D t D b 2 x 1 b W 5 J Z G V u d G l 0 a W V z J n F 1 b 3 Q 7 O l s m c X V v d D t T Z W N 0 a W 9 u M S 9 U Q l 9 F c 3 R v c X V l L 0 F 1 d G 9 S Z W 1 v d m V k Q 2 9 s d W 1 u c z E u e 0 l E I F B y b 2 R 1 d G 8 s M H 0 m c X V v d D s s J n F 1 b 3 Q 7 U 2 V j d G l v b j E v V E J f R X N 0 b 3 F 1 Z S 9 B d X R v U m V t b 3 Z l Z E N v b H V t b n M x L n t E Y X R h I G F 0 d W F s a X p h w 6 f D o 2 8 s M X 0 m c X V v d D s s J n F 1 b 3 Q 7 U 2 V j d G l v b j E v V E J f R X N 0 b 3 F 1 Z S 9 B d X R v U m V t b 3 Z l Z E N v b H V t b n M x L n t R d W F u d G l k Y W R l L D J 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R d W V y e U d y b 3 V w S U Q i I F Z h b H V l P S J z Z D M 0 M j N i N G Q t O W V h Y i 0 0 Y T M y L W I 3 N z g t N G Q 5 Y j U w O D k z N D M y I i A v P j x F b n R y e S B U e X B l P S J G a W x s R X J y b 3 J D b 2 R l I i B W Y W x 1 Z T 0 i c 1 V u a 2 5 v d 2 4 i I C 8 + P E V u d H J 5 I F R 5 c G U 9 I k F k Z G V k V G 9 E Y X R h T W 9 k Z W w i I F Z h b H V l P S J s M C I g L z 4 8 L 1 N 0 Y W J s Z U V u d H J p Z X M + P C 9 J d G V t P j x J d G V t P j x J d G V t T G 9 j Y X R p b 2 4 + P E l 0 Z W 1 U e X B l P k Z v c m 1 1 b G E 8 L 0 l 0 Z W 1 U e X B l P j x J d G V t U G F 0 a D 5 T Z W N 0 a W 9 u M S 9 U Q l 9 W Z W l j d W x v c z w v S X R l b V B h d G g + P C 9 J d G V t T G 9 j Y X R p b 2 4 + P F N 0 Y W J s Z U V u d H J p Z X M + P E V u d H J 5 I F R 5 c G U 9 I k Z p b G x D b 2 x 1 b W 5 U e X B l c y I g V m F s d W U 9 I n N B d 1 l H Q m c 9 P S I g L z 4 8 R W 5 0 c n k g V H l w Z T 0 i T m F 2 a W d h d G l v b l N 0 Z X B O Y W 1 l I i B W Y W x 1 Z T 0 i c 0 5 h d m l n Y X R p b 2 4 i I C 8 + P E V u d H J 5 I F R 5 c G U 9 I k Z p b G x F b m F i b G V k I i B W Y W x 1 Z T 0 i b D A i I C 8 + P E V u d H J 5 I F R 5 c G U 9 I k Z p b G x M Y X N 0 V X B k Y X R l Z C I g V m F s d W U 9 I m Q y M D I 2 L T A x L T I 4 V D A x O j A y O j M y L j I 3 M j U x M z N a I i A v P j x F b n R y e S B U e X B l P S J G a W x s Z W R D b 2 1 w b G V 0 Z V J l c 3 V s d F R v V 2 9 y a 3 N o Z W V 0 I i B W Y W x 1 Z T 0 i b D A i I C 8 + P E V u d H J 5 I F R 5 c G U 9 I k Z p b G x U b 0 R h d G F N b 2 R l b E V u Y W J s Z W Q i I F Z h b H V l P S J s M C I g L z 4 8 R W 5 0 c n k g V H l w Z T 0 i S X N Q c m l 2 Y X R l I i B W Y W x 1 Z T 0 i b D A i I C 8 + P E V u d H J 5 I F R 5 c G U 9 I l F 1 Z X J 5 S U Q i I F Z h b H V l P S J z Y j c 5 O T c 3 M G U t N D g 0 Y S 0 0 M W Q 1 L W F k N G Y t M m Q 3 M m Y 3 M G J j Z T E y I i A v P j x F b n R y e S B U e X B l P S J S Z W N v d m V y e V R h c m d l d E N v b H V t b i I g V m F s d W U 9 I m w x I i A v P j x F b n R y e S B U e X B l P S J S Z W N v d m V y e V R h c m d l d F J v d y I g V m F s d W U 9 I m w x I i A v P j x F b n R y e S B U e X B l P S J S Z W N v d m V y e V R h c m d l d F N o Z W V 0 I i B W Y W x 1 Z T 0 i c 1 R C X 1 Z l a W N 1 b G 9 z I i A v P j x F b n R y e S B U e X B l P S J O Y W 1 l V X B k Y X R l Z E F m d G V y R m l s b C I g V m F s d W U 9 I m w w I i A v P j x F b n R y e S B U e X B l P S J C d W Z m Z X J O Z X h 0 U m V m c m V z a C I g V m F s d W U 9 I m w x I i A v P j x F b n R y e S B U e X B l P S J G a W x s T 2 J q Z W N 0 V H l w Z S I g V m F s d W U 9 I n N D b 2 5 u Z W N 0 a W 9 u T 2 5 s e S I g L z 4 8 R W 5 0 c n k g V H l w Z T 0 i U m V z d W x 0 V H l w Z S I g V m F s d W U 9 I n N U Y W J s Z S I g L z 4 8 R W 5 0 c n k g V H l w Z T 0 i R m l s b E N v b H V t b k 5 h b W V z I i B W Y W x 1 Z T 0 i c 1 s m c X V v d D t J R C Z x d W 9 0 O y w m c X V v d D t J R C B 2 Z W l j d W x v c y Z x d W 9 0 O y w m c X V v d D t U a X B v J n F 1 b 3 Q 7 L C Z x d W 9 0 O 1 N 0 Y X R 1 c y 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R C X 1 Z l a W N 1 b G 9 z L 0 F 1 d G 9 S Z W 1 v d m V k Q 2 9 s d W 1 u c z E u e 0 l E L D B 9 J n F 1 b 3 Q 7 L C Z x d W 9 0 O 1 N l Y 3 R p b 2 4 x L 1 R C X 1 Z l a W N 1 b G 9 z L 0 F 1 d G 9 S Z W 1 v d m V k Q 2 9 s d W 1 u c z E u e 0 l E I H Z l a W N 1 b G 9 z L D F 9 J n F 1 b 3 Q 7 L C Z x d W 9 0 O 1 N l Y 3 R p b 2 4 x L 1 R C X 1 Z l a W N 1 b G 9 z L 0 F 1 d G 9 S Z W 1 v d m V k Q 2 9 s d W 1 u c z E u e 1 R p c G 8 s M n 0 m c X V v d D s s J n F 1 b 3 Q 7 U 2 V j d G l v b j E v V E J f V m V p Y 3 V s b 3 M v Q X V 0 b 1 J l b W 9 2 Z W R D b 2 x 1 b W 5 z M S 5 7 U 3 R h d H V z L D N 9 J n F 1 b 3 Q 7 X S w m c X V v d D t D b 2 x 1 b W 5 D b 3 V u d C Z x d W 9 0 O z o 0 L C Z x d W 9 0 O 0 t l e U N v b H V t b k 5 h b W V z J n F 1 b 3 Q 7 O l t d L C Z x d W 9 0 O 0 N v b H V t b k l k Z W 5 0 a X R p Z X M m c X V v d D s 6 W y Z x d W 9 0 O 1 N l Y 3 R p b 2 4 x L 1 R C X 1 Z l a W N 1 b G 9 z L 0 F 1 d G 9 S Z W 1 v d m V k Q 2 9 s d W 1 u c z E u e 0 l E L D B 9 J n F 1 b 3 Q 7 L C Z x d W 9 0 O 1 N l Y 3 R p b 2 4 x L 1 R C X 1 Z l a W N 1 b G 9 z L 0 F 1 d G 9 S Z W 1 v d m V k Q 2 9 s d W 1 u c z E u e 0 l E I H Z l a W N 1 b G 9 z L D F 9 J n F 1 b 3 Q 7 L C Z x d W 9 0 O 1 N l Y 3 R p b 2 4 x L 1 R C X 1 Z l a W N 1 b G 9 z L 0 F 1 d G 9 S Z W 1 v d m V k Q 2 9 s d W 1 u c z E u e 1 R p c G 8 s M n 0 m c X V v d D s s J n F 1 b 3 Q 7 U 2 V j d G l v b j E v V E J f V m V p Y 3 V s b 3 M v Q X V 0 b 1 J l b W 9 2 Z W R D b 2 x 1 b W 5 z M S 5 7 U 3 R h d H V z L D N 9 J n F 1 b 3 Q 7 X S w m c X V v d D t S Z W x h d G l v b n N o a X B J b m Z v J n F 1 b 3 Q 7 O l t d f S I g L z 4 8 R W 5 0 c n k g V H l w Z T 0 i U X V l c n l H c m 9 1 c E l E I i B W Y W x 1 Z T 0 i c 2 Q z N D I z Y j R k L T l l Y W I t N G E z M i 1 i N z c 4 L T R k O W I 1 M D g 5 M z Q z M i I g L z 4 8 R W 5 0 c n k g V H l w Z T 0 i R m l s b E V y c m 9 y Q 2 9 k Z S I g V m F s d W U 9 I n N V b m t u b 3 d u I i A v P j x F b n R y e S B U e X B l P S J B Z G R l Z F R v R G F 0 Y U 1 v Z G V s I i B W Y W x 1 Z T 0 i b D A i I C 8 + P C 9 T d G F i b G V F b n R y a W V z P j w v S X R l b T 4 8 S X R l b T 4 8 S X R l b U x v Y 2 F 0 a W 9 u P j x J d G V t V H l w Z T 5 G b 3 J t d W x h P C 9 J d G V t V H l w Z T 4 8 S X R l b V B h d G g + U 2 V j d G l v b j E v V E J f U G V k a W R v c z w v S X R l b V B h d G g + P C 9 J d G V t T G 9 j Y X R p b 2 4 + P F N 0 Y W J s Z U V u d H J p Z X M + P E V u d H J 5 I F R 5 c G U 9 I k Z p b G x D b 2 x 1 b W 5 U e X B l c y I g V m F s d W U 9 I n N B d 0 1 E Q X d Z S E J 3 Y 0 Z C U V k 9 I i A v P j x F b n R y e S B U e X B l P S J C d W Z m Z X J O Z X h 0 U m V m c m V z a C I g V m F s d W U 9 I m w x I i A v P j x F b n R y e S B U e X B l P S J G a W x s R W 5 h Y m x l Z C I g V m F s d W U 9 I m w w I i A v P j x F b n R y e S B U e X B l P S J G a W x s T G F z d F V w Z G F 0 Z W Q i I F Z h b H V l P S J k M j A y N i 0 w M S 0 y O F Q w M T o w M j o z M i 4 y O D g x N j c y W i I g L z 4 8 R W 5 0 c n k g V H l w Z T 0 i R m l s b G V k Q 2 9 t c G x l d G V S Z X N 1 b H R U b 1 d v c m t z a G V l d C I g V m F s d W U 9 I m w w I i A v P j x F b n R y e S B U e X B l P S J G a W x s V G 9 E Y X R h T W 9 k Z W x F b m F i b G V k I i B W Y W x 1 Z T 0 i b D A i I C 8 + P E V u d H J 5 I F R 5 c G U 9 I k l z U H J p d m F 0 Z S I g V m F s d W U 9 I m w w I i A v P j x F b n R y e S B U e X B l P S J R d W V y e U l E I i B W Y W x 1 Z T 0 i c z I 2 N z c z N 2 J m L W Q 2 O G M t N D E x N y 1 i O D h m L T k y Z G N i M z E 0 N W Q w Y S I g L z 4 8 R W 5 0 c n k g V H l w Z T 0 i U m V j b 3 Z l c n l U Y X J n Z X R D b 2 x 1 b W 4 i I F Z h b H V l P S J s M S I g L z 4 8 R W 5 0 c n k g V H l w Z T 0 i U m V j b 3 Z l c n l U Y X J n Z X R T a G V l d C I g V m F s d W U 9 I n N U Q l 9 Q Z W R p Z G 9 z I i A v P j x F b n R y e S B U e X B l P S J S Z W N v d m V y e V R h c m d l d F J v d y I g V m F s d W U 9 I m w x 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Z p b G x D b 2 x 1 b W 5 O Y W 1 l c y I g V m F s d W U 9 I n N b J n F 1 b 3 Q 7 S U Q g U G V k a W R v J n F 1 b 3 Q 7 L C Z x d W 9 0 O 0 l E I F B y b 2 R 1 d G 8 m c X V v d D s s J n F 1 b 3 Q 7 U X V h b n R p Z G F k Z S Z x d W 9 0 O y w m c X V v d D t J R C B W Z c O t Y 3 V s b y Z x d W 9 0 O y w m c X V v d D t T d G F 0 d X M g Z G 8 g c G V k a W R v J n F 1 b 3 Q 7 L C Z x d W 9 0 O 0 R h d G E g Z G E g Y 2 9 t c H J h J n F 1 b 3 Q 7 L C Z x d W 9 0 O 0 R h d G E g Z G U g Z W 5 0 c m V n Y S Z x d W 9 0 O y w m c X V v d D t E Y X R h I H B y Z X Z p c 8 O j b y Z x d W 9 0 O y w m c X V v d D t M Y X R p d H V k Z S Z x d W 9 0 O y w m c X V v d D t M b 2 5 n a X R 1 Z G U m c X V v d D s s J n F 1 b 3 Q 7 V U Y g Z G E g Z W 5 0 c m V n Y 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U Q l 9 Q Z W R p Z G 9 z L 0 F 1 d G 9 S Z W 1 v d m V k Q 2 9 s d W 1 u c z E u e 0 l E I F B l Z G l k b y w w f S Z x d W 9 0 O y w m c X V v d D t T Z W N 0 a W 9 u M S 9 U Q l 9 Q Z W R p Z G 9 z L 0 F 1 d G 9 S Z W 1 v d m V k Q 2 9 s d W 1 u c z E u e 0 l E I F B y b 2 R 1 d G 8 s M X 0 m c X V v d D s s J n F 1 b 3 Q 7 U 2 V j d G l v b j E v V E J f U G V k a W R v c y 9 B d X R v U m V t b 3 Z l Z E N v b H V t b n M x L n t R d W F u d G l k Y W R l L D J 9 J n F 1 b 3 Q 7 L C Z x d W 9 0 O 1 N l Y 3 R p b 2 4 x L 1 R C X 1 B l Z G l k b 3 M v Q X V 0 b 1 J l b W 9 2 Z W R D b 2 x 1 b W 5 z M S 5 7 S U Q g V m X D r W N 1 b G 8 s M 3 0 m c X V v d D s s J n F 1 b 3 Q 7 U 2 V j d G l v b j E v V E J f U G V k a W R v c y 9 B d X R v U m V t b 3 Z l Z E N v b H V t b n M x L n t T d G F 0 d X M g Z G 8 g c G V k a W R v L D R 9 J n F 1 b 3 Q 7 L C Z x d W 9 0 O 1 N l Y 3 R p b 2 4 x L 1 R C X 1 B l Z G l k b 3 M v Q X V 0 b 1 J l b W 9 2 Z W R D b 2 x 1 b W 5 z M S 5 7 R G F 0 Y S B k Y S B j b 2 1 w c m E s N X 0 m c X V v d D s s J n F 1 b 3 Q 7 U 2 V j d G l v b j E v V E J f U G V k a W R v c y 9 B d X R v U m V t b 3 Z l Z E N v b H V t b n M x L n t E Y X R h I G R l I G V u d H J l Z 2 E s N n 0 m c X V v d D s s J n F 1 b 3 Q 7 U 2 V j d G l v b j E v V E J f U G V k a W R v c y 9 B d X R v U m V t b 3 Z l Z E N v b H V t b n M x L n t E Y X R h I H B y Z X Z p c 8 O j b y w 3 f S Z x d W 9 0 O y w m c X V v d D t T Z W N 0 a W 9 u M S 9 U Q l 9 Q Z W R p Z G 9 z L 0 F 1 d G 9 S Z W 1 v d m V k Q 2 9 s d W 1 u c z E u e 0 x h d G l 0 d W R l L D h 9 J n F 1 b 3 Q 7 L C Z x d W 9 0 O 1 N l Y 3 R p b 2 4 x L 1 R C X 1 B l Z G l k b 3 M v Q X V 0 b 1 J l b W 9 2 Z W R D b 2 x 1 b W 5 z M S 5 7 T G 9 u Z 2 l 0 d W R l L D l 9 J n F 1 b 3 Q 7 L C Z x d W 9 0 O 1 N l Y 3 R p b 2 4 x L 1 R C X 1 B l Z G l k b 3 M v Q X V 0 b 1 J l b W 9 2 Z W R D b 2 x 1 b W 5 z M S 5 7 V U Y g Z G E g Z W 5 0 c m V n Y S w x M H 0 m c X V v d D t d L C Z x d W 9 0 O 0 N v b H V t b k N v d W 5 0 J n F 1 b 3 Q 7 O j E x L C Z x d W 9 0 O 0 t l e U N v b H V t b k 5 h b W V z J n F 1 b 3 Q 7 O l t d L C Z x d W 9 0 O 0 N v b H V t b k l k Z W 5 0 a X R p Z X M m c X V v d D s 6 W y Z x d W 9 0 O 1 N l Y 3 R p b 2 4 x L 1 R C X 1 B l Z G l k b 3 M v Q X V 0 b 1 J l b W 9 2 Z W R D b 2 x 1 b W 5 z M S 5 7 S U Q g U G V k a W R v L D B 9 J n F 1 b 3 Q 7 L C Z x d W 9 0 O 1 N l Y 3 R p b 2 4 x L 1 R C X 1 B l Z G l k b 3 M v Q X V 0 b 1 J l b W 9 2 Z W R D b 2 x 1 b W 5 z M S 5 7 S U Q g U H J v Z H V 0 b y w x f S Z x d W 9 0 O y w m c X V v d D t T Z W N 0 a W 9 u M S 9 U Q l 9 Q Z W R p Z G 9 z L 0 F 1 d G 9 S Z W 1 v d m V k Q 2 9 s d W 1 u c z E u e 1 F 1 Y W 5 0 a W R h Z G U s M n 0 m c X V v d D s s J n F 1 b 3 Q 7 U 2 V j d G l v b j E v V E J f U G V k a W R v c y 9 B d X R v U m V t b 3 Z l Z E N v b H V t b n M x L n t J R C B W Z c O t Y 3 V s b y w z f S Z x d W 9 0 O y w m c X V v d D t T Z W N 0 a W 9 u M S 9 U Q l 9 Q Z W R p Z G 9 z L 0 F 1 d G 9 S Z W 1 v d m V k Q 2 9 s d W 1 u c z E u e 1 N 0 Y X R 1 c y B k b y B w Z W R p Z G 8 s N H 0 m c X V v d D s s J n F 1 b 3 Q 7 U 2 V j d G l v b j E v V E J f U G V k a W R v c y 9 B d X R v U m V t b 3 Z l Z E N v b H V t b n M x L n t E Y X R h I G R h I G N v b X B y Y S w 1 f S Z x d W 9 0 O y w m c X V v d D t T Z W N 0 a W 9 u M S 9 U Q l 9 Q Z W R p Z G 9 z L 0 F 1 d G 9 S Z W 1 v d m V k Q 2 9 s d W 1 u c z E u e 0 R h d G E g Z G U g Z W 5 0 c m V n Y S w 2 f S Z x d W 9 0 O y w m c X V v d D t T Z W N 0 a W 9 u M S 9 U Q l 9 Q Z W R p Z G 9 z L 0 F 1 d G 9 S Z W 1 v d m V k Q 2 9 s d W 1 u c z E u e 0 R h d G E g c H J l d m l z w 6 N v L D d 9 J n F 1 b 3 Q 7 L C Z x d W 9 0 O 1 N l Y 3 R p b 2 4 x L 1 R C X 1 B l Z G l k b 3 M v Q X V 0 b 1 J l b W 9 2 Z W R D b 2 x 1 b W 5 z M S 5 7 T G F 0 a X R 1 Z G U s O H 0 m c X V v d D s s J n F 1 b 3 Q 7 U 2 V j d G l v b j E v V E J f U G V k a W R v c y 9 B d X R v U m V t b 3 Z l Z E N v b H V t b n M x L n t M b 2 5 n a X R 1 Z G U s O X 0 m c X V v d D s s J n F 1 b 3 Q 7 U 2 V j d G l v b j E v V E J f U G V k a W R v c y 9 B d X R v U m V t b 3 Z l Z E N v b H V t b n M x L n t V R i B k Y S B l b n R y Z W d h L D E w f S Z x d W 9 0 O 1 0 s J n F 1 b 3 Q 7 U m V s Y X R p b 2 5 z a G l w S W 5 m b y Z x d W 9 0 O z p b X X 0 i I C 8 + P E V u d H J 5 I F R 5 c G U 9 I l F 1 Z X J 5 R 3 J v d X B J R C I g V m F s d W U 9 I n N k M z Q y M 2 I 0 Z C 0 5 Z W F i L T R h M z I t Y j c 3 O C 0 0 Z D l i N T A 4 O T M 0 M z I i I C 8 + P E V u d H J 5 I F R 5 c G U 9 I k Z p b G x F c n J v c k N v Z G U i I F Z h b H V l P S J z V W 5 r b m 9 3 b i I g L z 4 8 R W 5 0 c n k g V H l w Z T 0 i Q W R k Z W R U b 0 R h d G F N b 2 R l b C I g V m F s d W U 9 I m w w I i A v P j w v U 3 R h Y m x l R W 5 0 c m l l c z 4 8 L 0 l 0 Z W 0 + P E l 0 Z W 0 + P E l 0 Z W 1 M b 2 N h d G l v b j 4 8 S X R l b V R 5 c G U + R m 9 y b X V s Y T w v S X R l b V R 5 c G U + P E l 0 Z W 1 Q Y X R o P l N l Y 3 R p b 2 4 x L 2 5 v c m 1 h b G l 6 Z U R h d G V U a W 1 l 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2 L T A x L T I y V D A 1 O j Q 5 O j U x L j A w M j M 3 N z F 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S U Q i I F Z h b H V l P S J z Z T d h O W Q y M G M t Z D l k Z i 0 0 M z d i L W E 0 Y W I t O T B i M j h j Y 2 V j N m U 0 I i A v P j x F b n R y e S B U e X B l P S J S Z X N 1 b H R U e X B l I i B W Y W x 1 Z T 0 i c 0 Z 1 b m N 0 a W 9 u I i A v P j x F b n R y e S B U e X B l P S J O Y X Z p Z 2 F 0 a W 9 u U 3 R l c E 5 h b W U i I F Z h b H V l P S J z T m F 2 a W d h d G l v b i I g L z 4 8 R W 5 0 c n k g V H l w Z T 0 i R m l s b E 9 i a m V j d F R 5 c G U i I F Z h b H V l P S J z Q 2 9 u b m V j d G l v b k 9 u b H k i I C 8 + P E V u d H J 5 I F R 5 c G U 9 I k 5 h b W V V c G R h d G V k Q W Z 0 Z X J G a W x s I i B W Y W x 1 Z T 0 i b D E i I C 8 + P C 9 T d G F i b G V F b n R y a W V z P j w v S X R l b T 4 8 S X R l b T 4 8 S X R l b U x v Y 2 F 0 a W 9 u P j x J d G V t V H l w Z T 5 G b 3 J t d W x h P C 9 J d G V t V H l w Z T 4 8 S X R l b V B h d G g + U 2 V j d G l v b j E v c G F y c 2 V E Y X R l V G l t Z U 1 p e G V k 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2 L T A x L T I y V D A 1 O j Q 5 O j U w L j k 5 M z Y 3 N D h 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S U Q i I F Z h b H V l P S J z M j l i M m V h M D g t N 2 E z N S 0 0 Y W R i L T g 3 N W Y t O W M 4 Y z A 3 Y T J m Y 2 Q z I i A v P j x F b n R y e S B U e X B l P S J S Z X N 1 b H R U e X B l I i B W Y W x 1 Z T 0 i c 0 Z 1 b m N 0 a W 9 u I i A v P j x F b n R y e S B U e X B l P S J O Y X Z p Z 2 F 0 a W 9 u U 3 R l c E 5 h b W U i I F Z h b H V l P S J z T m F 2 a W d h d G l v b i I g L z 4 8 R W 5 0 c n k g V H l w Z T 0 i R m l s b E 9 i a m V j d F R 5 c G U i I F Z h b H V l P S J z Q 2 9 u b m V j d G l v b k 9 u b H k i I C 8 + P E V u d H J 5 I F R 5 c G U 9 I k 5 h b W V V c G R h d G V k Q W Z 0 Z X J G a W x s I i B W Y W x 1 Z T 0 i b D E i I C 8 + P C 9 T d G F i b G V F b n R y a W V z P j w v S X R l b T 4 8 S X R l b T 4 8 S X R l b U x v Y 2 F 0 a W 9 u P j x J d G V t V H l w Z T 5 G b 3 J t d W x h P C 9 J d G V t V H l w Z T 4 8 S X R l b V B h d G g + U 2 V j d G l v b j E v c G F y c 2 V E Y X R l V G l t Z V B U Q l I 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Y t M D E t M j J U M j E 6 N D c 6 M j E u M z k 1 M z c w O 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J R C I g V m F s d W U 9 I n N m M W Q 5 Z D R h Z i 1 h N D M w L T R h M G E t Y W N h N y 0 z M 2 E 1 N z Z h N D A 5 M D A i I C 8 + P E V u d H J 5 I F R 5 c G U 9 I l J l c 3 V s d F R 5 c G U i I F Z h b H V l P S J z R n V u Y 3 R p b 2 4 i I C 8 + P E V u d H J 5 I F R 5 c G U 9 I k 5 h d m l n Y X R p b 2 5 T d G V w T m F t Z S I g V m F s d W U 9 I n N O Y X Z p Z 2 F 0 a W 9 u I i A v P j x F b n R y e S B U e X B l P S J G a W x s T 2 J q Z W N 0 V H l w Z S I g V m F s d W U 9 I n N D b 2 5 u Z W N 0 a W 9 u T 2 5 s e S I g L z 4 8 R W 5 0 c n k g V H l w Z T 0 i T m F t Z V V w Z G F 0 Z W R B Z n R l c k Z p b G w i I F Z h b H V l P S J s M S I g L z 4 8 L 1 N 0 Y W J s Z U V u d H J p Z X M + P C 9 J d G V t P j x J d G V t P j x J d G V t T G 9 j Y X R p b 2 4 + P E l 0 Z W 1 U e X B l P k Z v c m 1 1 b G E 8 L 0 l 0 Z W 1 U e X B l P j x J d G V t U G F 0 a D 5 T Z W N 0 a W 9 u M S 9 U Q l 9 Q c m 9 k d X R v c y 9 T b 3 V y Y 2 U 8 L 0 l 0 Z W 1 Q Y X R o P j w v S X R l b U x v Y 2 F 0 a W 9 u P j x T d G F i b G V F b n R y a W V z I C 8 + P C 9 J d G V t P j x J d G V t P j x J d G V t T G 9 j Y X R p b 2 4 + P E l 0 Z W 1 U e X B l P k Z v c m 1 1 b G E 8 L 0 l 0 Z W 1 U e X B l P j x J d G V t U G F 0 a D 5 T Z W N 0 a W 9 u M S 9 U Q l 9 Q c m 9 k d X R v c y 9 Q c m 9 t b 3 R l Z C U y M E h l Y W R l c n M 8 L 0 l 0 Z W 1 Q Y X R o P j w v S X R l b U x v Y 2 F 0 a W 9 u P j x T d G F i b G V F b n R y a W V z I C 8 + P C 9 J d G V t P j x J d G V t P j x J d G V t T G 9 j Y X R p b 2 4 + P E l 0 Z W 1 U e X B l P k Z v c m 1 1 b G E 8 L 0 l 0 Z W 1 U e X B l P j x J d G V t U G F 0 a D 5 T Z W N 0 a W 9 u M S 9 U Q l 9 Q c m 9 k d X R v c y 9 S Z W 5 h b W V k J T I w Q 2 9 s d W 1 u c z w v S X R l b V B h d G g + P C 9 J d G V t T G 9 j Y X R p b 2 4 + P F N 0 Y W J s Z U V u d H J p Z X M g L z 4 8 L 0 l 0 Z W 0 + P E l 0 Z W 0 + P E l 0 Z W 1 M b 2 N h d G l v b j 4 8 S X R l b V R 5 c G U + R m 9 y b X V s Y T w v S X R l b V R 5 c G U + P E l 0 Z W 1 Q Y X R o P l N l Y 3 R p b 2 4 x L 1 R C X 1 B y b 2 R 1 d G 9 z L 1 J l c G x h Y 2 V k J T I w V m F s d W U 8 L 0 l 0 Z W 1 Q Y X R o P j w v S X R l b U x v Y 2 F 0 a W 9 u P j x T d G F i b G V F b n R y a W V z I C 8 + P C 9 J d G V t P j x J d G V t P j x J d G V t T G 9 j Y X R p b 2 4 + P E l 0 Z W 1 U e X B l P k Z v c m 1 1 b G E 8 L 0 l 0 Z W 1 U e X B l P j x J d G V t U G F 0 a D 5 T Z W N 0 a W 9 u M S 9 U Q l 9 Q c m 9 k d X R v c y 9 D a G F u Z 2 V k J T I w V H l w Z T w v S X R l b V B h d G g + P C 9 J d G V t T G 9 j Y X R p b 2 4 + P F N 0 Y W J s Z U V u d H J p Z X M g L z 4 8 L 0 l 0 Z W 0 + P E l 0 Z W 0 + P E l 0 Z W 1 M b 2 N h d G l v b j 4 8 S X R l b V R 5 c G U + R m 9 y b X V s Y T w v S X R l b V R 5 c G U + P E l 0 Z W 1 Q Y X R o P l N l Y 3 R p b 2 4 x L 1 R C X 1 B y b 2 R 1 d G 9 z L 1 N w b G l 0 J T I w Q 2 9 s d W 1 u J T I w Y n k l M j B E Z W x p b W l 0 Z X I 8 L 0 l 0 Z W 1 Q Y X R o P j w v S X R l b U x v Y 2 F 0 a W 9 u P j x T d G F i b G V F b n R y a W V z I C 8 + P C 9 J d G V t P j x J d G V t P j x J d G V t T G 9 j Y X R p b 2 4 + P E l 0 Z W 1 U e X B l P k Z v c m 1 1 b G E 8 L 0 l 0 Z W 1 U e X B l P j x J d G V t U G F 0 a D 5 T Z W N 0 a W 9 u M S 9 U Q l 9 Q c m 9 k d X R v c y 9 D a G F u Z 2 V k J T I w V H l w Z T E 8 L 0 l 0 Z W 1 Q Y X R o P j w v S X R l b U x v Y 2 F 0 a W 9 u P j x T d G F i b G V F b n R y a W V z I C 8 + P C 9 J d G V t P j x J d G V t P j x J d G V t T G 9 j Y X R p b 2 4 + P E l 0 Z W 1 U e X B l P k Z v c m 1 1 b G E 8 L 0 l 0 Z W 1 U e X B l P j x J d G V t U G F 0 a D 5 T Z W N 0 a W 9 u M S 9 U Q l 9 Q c m 9 k d X R v c y 9 S Z W 5 h b W V k J T I w Q 2 9 s d W 1 u c z E 8 L 0 l 0 Z W 1 Q Y X R o P j w v S X R l b U x v Y 2 F 0 a W 9 u P j x T d G F i b G V F b n R y a W V z I C 8 + P C 9 J d G V t P j x J d G V t P j x J d G V t T G 9 j Y X R p b 2 4 + P E l 0 Z W 1 U e X B l P k Z v c m 1 1 b G E 8 L 0 l 0 Z W 1 U e X B l P j x J d G V t U G F 0 a D 5 T Z W N 0 a W 9 u M S 9 U Q l 9 Q c m 9 k d X R v c y 9 S Z X B s Y W N l Z C U y M F Z h b H V l M T w v S X R l b V B h d G g + P C 9 J d G V t T G 9 j Y X R p b 2 4 + P F N 0 Y W J s Z U V u d H J p Z X M g L z 4 8 L 0 l 0 Z W 0 + P E l 0 Z W 0 + P E l 0 Z W 1 M b 2 N h d G l v b j 4 8 S X R l b V R 5 c G U + R m 9 y b X V s Y T w v S X R l b V R 5 c G U + P E l 0 Z W 1 Q Y X R o P l N l Y 3 R p b 2 4 x L 1 R C X 1 B y b 2 R 1 d G 9 z L 1 J l c G x h Y 2 V k J T I w V m F s d W U y P C 9 J d G V t U G F 0 a D 4 8 L 0 l 0 Z W 1 M b 2 N h d G l v b j 4 8 U 3 R h Y m x l R W 5 0 c m l l c y A v P j w v S X R l b T 4 8 S X R l b T 4 8 S X R l b U x v Y 2 F 0 a W 9 u P j x J d G V t V H l w Z T 5 G b 3 J t d W x h P C 9 J d G V t V H l w Z T 4 8 S X R l b V B h d G g + U 2 V j d G l v b j E v V E J f U H J v Z H V 0 b 3 M v Q 2 h h b m d l Z C U y M F R 5 c G U y P C 9 J d G V t U G F 0 a D 4 8 L 0 l 0 Z W 1 M b 2 N h d G l v b j 4 8 U 3 R h Y m x l R W 5 0 c m l l c y A v P j w v S X R l b T 4 8 S X R l b T 4 8 S X R l b U x v Y 2 F 0 a W 9 u P j x J d G V t V H l w Z T 5 G b 3 J t d W x h P C 9 J d G V t V H l w Z T 4 8 S X R l b V B h d G g + U 2 V j d G l v b j E v V E J f R X N 0 b 3 F 1 Z S 9 T b 3 V y Y 2 U 8 L 0 l 0 Z W 1 Q Y X R o P j w v S X R l b U x v Y 2 F 0 a W 9 u P j x T d G F i b G V F b n R y a W V z I C 8 + P C 9 J d G V t P j x J d G V t P j x J d G V t T G 9 j Y X R p b 2 4 + P E l 0 Z W 1 U e X B l P k Z v c m 1 1 b G E 8 L 0 l 0 Z W 1 U e X B l P j x J d G V t U G F 0 a D 5 T Z W N 0 a W 9 u M S 9 U Q l 9 F c 3 R v c X V l L 1 B y b 2 1 v d G V k J T I w S G V h Z G V y c z w v S X R l b V B h d G g + P C 9 J d G V t T G 9 j Y X R p b 2 4 + P F N 0 Y W J s Z U V u d H J p Z X M g L z 4 8 L 0 l 0 Z W 0 + P E l 0 Z W 0 + P E l 0 Z W 1 M b 2 N h d G l v b j 4 8 S X R l b V R 5 c G U + R m 9 y b X V s Y T w v S X R l b V R 5 c G U + P E l 0 Z W 1 Q Y X R o P l N l Y 3 R p b 2 4 x L 1 R C X 1 B y b 2 R 1 d G 9 z L 0 N h c G l 0 Y W x p e m V k J T I w R W F j a C U y M F d v c m Q 8 L 0 l 0 Z W 1 Q Y X R o P j w v S X R l b U x v Y 2 F 0 a W 9 u P j x T d G F i b G V F b n R y a W V z I C 8 + P C 9 J d G V t P j x J d G V t P j x J d G V t T G 9 j Y X R p b 2 4 + P E l 0 Z W 1 U e X B l P k Z v c m 1 1 b G E 8 L 0 l 0 Z W 1 U e X B l P j x J d G V t U G F 0 a D 5 T Z W N 0 a W 9 u M S 9 U Q l 9 Q c m 9 k d X R v c y 9 U c m l t b W V k J T I w V G V 4 d D w v S X R l b V B h d G g + P C 9 J d G V t T G 9 j Y X R p b 2 4 + P F N 0 Y W J s Z U V u d H J p Z X M g L z 4 8 L 0 l 0 Z W 0 + P E l 0 Z W 0 + P E l 0 Z W 1 M b 2 N h d G l v b j 4 8 S X R l b V R 5 c G U + R m 9 y b X V s Y T w v S X R l b V R 5 c G U + P E l 0 Z W 1 Q Y X R o P l N l Y 3 R p b 2 4 x L 1 R C X 0 V z d G 9 x d W U v U m V w b G F j Z W Q l M j B W Y W x 1 Z T w v S X R l b V B h d G g + P C 9 J d G V t T G 9 j Y X R p b 2 4 + P F N 0 Y W J s Z U V u d H J p Z X M g L z 4 8 L 0 l 0 Z W 0 + P E l 0 Z W 0 + P E l 0 Z W 1 M b 2 N h d G l v b j 4 8 S X R l b V R 5 c G U + R m 9 y b X V s Y T w v S X R l b V R 5 c G U + P E l 0 Z W 1 Q Y X R o P l N l Y 3 R p b 2 4 x L 1 R C X 0 V z d G 9 x d W U v U G F y c 2 V k J T I w R G F 0 Z T w v S X R l b V B h d G g + P C 9 J d G V t T G 9 j Y X R p b 2 4 + P F N 0 Y W J s Z U V u d H J p Z X M g L z 4 8 L 0 l 0 Z W 0 + P E l 0 Z W 0 + P E l 0 Z W 1 M b 2 N h d G l v b j 4 8 S X R l b V R 5 c G U + R m 9 y b X V s Y T w v S X R l b V R 5 c G U + P E l 0 Z W 1 Q Y X R o P l N l Y 3 R p b 2 4 x L 1 R C X 1 Z l a W N 1 b G 9 z L 1 N v d X J j Z T w v S X R l b V B h d G g + P C 9 J d G V t T G 9 j Y X R p b 2 4 + P F N 0 Y W J s Z U V u d H J p Z X M g L z 4 8 L 0 l 0 Z W 0 + P E l 0 Z W 0 + P E l 0 Z W 1 M b 2 N h d G l v b j 4 8 S X R l b V R 5 c G U + R m 9 y b X V s Y T w v S X R l b V R 5 c G U + P E l 0 Z W 1 Q Y X R o P l N l Y 3 R p b 2 4 x L 1 R C X 1 Z l a W N 1 b G 9 z L 0 N o Y W 5 n Z W Q l M j B U e X B l P C 9 J d G V t U G F 0 a D 4 8 L 0 l 0 Z W 1 M b 2 N h d G l v b j 4 8 U 3 R h Y m x l R W 5 0 c m l l c y A v P j w v S X R l b T 4 8 S X R l b T 4 8 S X R l b U x v Y 2 F 0 a W 9 u P j x J d G V t V H l w Z T 5 G b 3 J t d W x h P C 9 J d G V t V H l w Z T 4 8 S X R l b V B h d G g + U 2 V j d G l v b j E v V E J f V m V p Y 3 V s b 3 M v U H J v b W 9 0 Z W Q l M j B I Z W F k Z X J z P C 9 J d G V t U G F 0 a D 4 8 L 0 l 0 Z W 1 M b 2 N h d G l v b j 4 8 U 3 R h Y m x l R W 5 0 c m l l c y A v P j w v S X R l b T 4 8 S X R l b T 4 8 S X R l b U x v Y 2 F 0 a W 9 u P j x J d G V t V H l w Z T 5 G b 3 J t d W x h P C 9 J d G V t V H l w Z T 4 8 S X R l b V B h d G g + U 2 V j d G l v b j E v V E J f V m V p Y 3 V s b 3 M v Q 2 h h b m d l Z C U y M F R 5 c G U x P C 9 J d G V t U G F 0 a D 4 8 L 0 l 0 Z W 1 M b 2 N h d G l v b j 4 8 U 3 R h Y m x l R W 5 0 c m l l c y A v P j w v S X R l b T 4 8 S X R l b T 4 8 S X R l b U x v Y 2 F 0 a W 9 u P j x J d G V t V H l w Z T 5 G b 3 J t d W x h P C 9 J d G V t V H l w Z T 4 8 S X R l b V B h d G g + U 2 V j d G l v b j E v V E J f V m V p Y 3 V s b 3 M v R H V w b G l j Y X R l Z C U y M E N v b H V t b j w v S X R l b V B h d G g + P C 9 J d G V t T G 9 j Y X R p b 2 4 + P F N 0 Y W J s Z U V u d H J p Z X M g L z 4 8 L 0 l 0 Z W 0 + P E l 0 Z W 0 + P E l 0 Z W 1 M b 2 N h d G l v b j 4 8 S X R l b V R 5 c G U + R m 9 y b X V s Y T w v S X R l b V R 5 c G U + P E l 0 Z W 1 Q Y X R o P l N l Y 3 R p b 2 4 x L 1 R C X 1 Z l a W N 1 b G 9 z L 1 N w b G l 0 J T I w Q 2 9 s d W 1 u J T I w Y n k l M j B Q b 3 N p d G l v b j w v S X R l b V B h d G g + P C 9 J d G V t T G 9 j Y X R p b 2 4 + P F N 0 Y W J s Z U V u d H J p Z X M g L z 4 8 L 0 l 0 Z W 0 + P E l 0 Z W 0 + P E l 0 Z W 1 M b 2 N h d G l v b j 4 8 S X R l b V R 5 c G U + R m 9 y b X V s Y T w v S X R l b V R 5 c G U + P E l 0 Z W 1 Q Y X R o P l N l Y 3 R p b 2 4 x L 1 R C X 1 Z l a W N 1 b G 9 z L 0 N o Y W 5 n Z W Q l M j B U e X B l M j w v S X R l b V B h d G g + P C 9 J d G V t T G 9 j Y X R p b 2 4 + P F N 0 Y W J s Z U V u d H J p Z X M g L z 4 8 L 0 l 0 Z W 0 + P E l 0 Z W 0 + P E l 0 Z W 1 M b 2 N h d G l v b j 4 8 S X R l b V R 5 c G U + R m 9 y b X V s Y T w v S X R l b V R 5 c G U + P E l 0 Z W 1 Q Y X R o P l N l Y 3 R p b 2 4 x L 1 R C X 1 Z l a W N 1 b G 9 z L 1 J l b W 9 2 Z W Q l M j B D b 2 x 1 b W 5 z P C 9 J d G V t U G F 0 a D 4 8 L 0 l 0 Z W 1 M b 2 N h d G l v b j 4 8 U 3 R h Y m x l R W 5 0 c m l l c y A v P j w v S X R l b T 4 8 S X R l b T 4 8 S X R l b U x v Y 2 F 0 a W 9 u P j x J d G V t V H l w Z T 5 G b 3 J t d W x h P C 9 J d G V t V H l w Z T 4 8 S X R l b V B h d G g + U 2 V j d G l v b j E v V E J f V m V p Y 3 V s b 3 M v U m V u Y W 1 l Z C U y M E N v b H V t b n M 8 L 0 l 0 Z W 1 Q Y X R o P j w v S X R l b U x v Y 2 F 0 a W 9 u P j x T d G F i b G V F b n R y a W V z I C 8 + P C 9 J d G V t P j x J d G V t P j x J d G V t T G 9 j Y X R p b 2 4 + P E l 0 Z W 1 U e X B l P k Z v c m 1 1 b G E 8 L 0 l 0 Z W 1 U e X B l P j x J d G V t U G F 0 a D 5 T Z W N 0 a W 9 u M S 9 U Q l 9 W Z W l j d W x v c y 9 S Z W 9 y Z G V y Z W Q l M j B D b 2 x 1 b W 5 z P C 9 J d G V t U G F 0 a D 4 8 L 0 l 0 Z W 1 M b 2 N h d G l v b j 4 8 U 3 R h Y m x l R W 5 0 c m l l c y A v P j w v S X R l b T 4 8 S X R l b T 4 8 S X R l b U x v Y 2 F 0 a W 9 u P j x J d G V t V H l w Z T 5 G b 3 J t d W x h P C 9 J d G V t V H l w Z T 4 8 S X R l b V B h d G g + U 2 V j d G l v b j E v V E J f U G V k a W R v c y 9 T b 3 V y Y 2 U 8 L 0 l 0 Z W 1 Q Y X R o P j w v S X R l b U x v Y 2 F 0 a W 9 u P j x T d G F i b G V F b n R y a W V z I C 8 + P C 9 J d G V t P j x J d G V t P j x J d G V t T G 9 j Y X R p b 2 4 + P E l 0 Z W 1 U e X B l P k Z v c m 1 1 b G E 8 L 0 l 0 Z W 1 U e X B l P j x J d G V t U G F 0 a D 5 T Z W N 0 a W 9 u M S 9 U Q l 9 Q Z W R p Z G 9 z L 1 B y b 2 1 v d G V k J T I w S G V h Z G V y c z w v S X R l b V B h d G g + P C 9 J d G V t T G 9 j Y X R p b 2 4 + P F N 0 Y W J s Z U V u d H J p Z X M g L z 4 8 L 0 l 0 Z W 0 + P E l 0 Z W 0 + P E l 0 Z W 1 M b 2 N h d G l v b j 4 8 S X R l b V R 5 c G U + R m 9 y b X V s Y T w v S X R l b V R 5 c G U + P E l 0 Z W 1 Q Y X R o P l N l Y 3 R p b 2 4 x L 1 R C X 1 B l Z G l k b 3 M v Q 2 h h b m d l Z C U y M F R 5 c G V z J T I w Q m F z Z T w v S X R l b V B h d G g + P C 9 J d G V t T G 9 j Y X R p b 2 4 + P F N 0 Y W J s Z U V u d H J p Z X M g L z 4 8 L 0 l 0 Z W 0 + P E l 0 Z W 0 + P E l 0 Z W 1 M b 2 N h d G l v b j 4 8 S X R l b V R 5 c G U + R m 9 y b X V s Y T w v S X R l b V R 5 c G U + P E l 0 Z W 1 Q Y X R o P l N l Y 3 R p b 2 4 x L 1 R C X 1 B l Z G l k b 3 M v Q 2 9 u d m V y d G V k J T I w R G F 0 Z X R p b W V z P C 9 J d G V t U G F 0 a D 4 8 L 0 l 0 Z W 1 M b 2 N h d G l v b j 4 8 U 3 R h Y m x l R W 5 0 c m l l c y A v P j w v S X R l b T 4 8 S X R l b T 4 8 S X R l b U x v Y 2 F 0 a W 9 u P j x J d G V t V H l w Z T 5 B b G x G b 3 J t d W x h c z w v S X R l b V R 5 c G U + P E l 0 Z W 1 Q Y X R o I C 8 + P C 9 J d G V t T G 9 j Y X R p b 2 4 + P F N 0 Y W J s Z U V u d H J p Z X M + P E V u d H J 5 I F R 5 c G U 9 I l F 1 Z X J 5 R 3 J v d X B z I i B W Y W x 1 Z T 0 i c 0 J B Q U F B Q U F B Q U F C T k 8 w T F R x N T R 5 U 3 J k N F R a d F F p V F F 5 Q j F S a F l t V n N Z W E 1 B Q U F B Q U F B Q U F B Q U F B a D V l b G V L c m 1 O M F N S W H B F Z E Z a c E t I Z 2 x E Y j I 1 e m R X e D B Z W E 1 B Q U F F Q U F B Q U F B Q U F B c n N C N T M 5 N G Q z a 1 N G d E 9 D M 2 k 0 c G F P Z 1 J H W V d O M E F B Q U N B Q U F B Q U F B Q U F F W V R 1 R z d P M X l O T m 1 S R i 9 j N E x P Y V d r S l J H b H R a V z V 6 Y V c 5 d U F B Q U R B Q U F B I i A v P j x F b n R y e S B U e X B l P S J S Z W x h d G l v b n N o a X B z I i B W Y W x 1 Z T 0 i c 0 F B Q U F B Q T 0 9 I i A v P j w v U 3 R h Y m x l R W 5 0 c m l l c z 4 8 L 0 l 0 Z W 0 + P E l 0 Z W 0 + P E l 0 Z W 1 M b 2 N h d G l v b j 4 8 S X R l b V R 5 c G U + R m 9 y b X V s Y T w v S X R l b V R 5 c G U + P E l 0 Z W 1 Q Y X R o P l N l Y 3 R p b 2 4 x L 1 F S X 1 B l Z G l k b 3 M 8 L 0 l 0 Z W 1 Q Y X R o P j w v S X R l b U x v Y 2 F 0 a W 9 u P j x T d G F i b G V F b n R y a W V z P j x F b n R y e S B U e X B l P S J R d W V y e U l E I i B W Y W x 1 Z T 0 i c 2 E x N T Q x M D V m L T d i N G Y t N G Z k Z i 1 i O G J h L T c 4 O T Q 4 M D J h Y T Z j 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l z U H J p d m F 0 Z S I g V m F s d W U 9 I m w w I i A v P j x F b n R y e S B U e X B l P S J G a W x s Z W R D b 2 1 w b G V 0 Z V J l c 3 V s d F R v V 2 9 y a 3 N o Z W V 0 I i B W Y W x 1 Z T 0 i b D A i I C 8 + P E V u d H J 5 I F R 5 c G U 9 I k Z p b G x F c n J v c k N v Z G U i I F Z h b H V l P S J z V W 5 r b m 9 3 b i I g L z 4 8 R W 5 0 c n k g V H l w Z T 0 i R m l s b E x h c 3 R V c G R h d G V k I i B W Y W x 1 Z T 0 i Z D I w M j Y t M D E t M j h U M D E 6 M D I 6 M z I u M z A w M z U x M V o i I C 8 + P E V u d H J 5 I F R 5 c G U 9 I k Z p b G x D b 2 x 1 b W 5 U e X B l c y I g V m F s d W U 9 I n N B d 0 1 E Q m d j P S I g L z 4 8 R W 5 0 c n k g V H l w Z T 0 i U m V j b 3 Z l c n l U Y X J n Z X R S b 3 c i I F Z h b H V l P S J s M S I g L z 4 8 R W 5 0 c n k g V H l w Z T 0 i U m V j b 3 Z l c n l U Y X J n Z X R D b 2 x 1 b W 4 i I F Z h b H V l P S J s M S I g L z 4 8 R W 5 0 c n k g V H l w Z T 0 i U m V j b 3 Z l c n l U Y X J n Z X R T a G V l d C I g V m F s d W U 9 I n N R U l 9 Q Z W R p Z G 9 z I i A v P j x F b n R y e S B U e X B l P S J B Z G R l Z F R v R G F 0 Y U 1 v Z G V s I i B W Y W x 1 Z T 0 i b D A i I C 8 + P E V u d H J 5 I F R 5 c G U 9 I l F 1 Z X J 5 R 3 J v d X B J R C I g V m F s d W U 9 I n M 3 O G E 1 O T c 4 N y 1 l N m F h L T Q 0 M z c t O T E 1 Z S 0 5 M T F k M T U 5 Y T R h M W U i I C 8 + P E V u d H J 5 I F R 5 c G U 9 I k Z p b G x D b 2 x 1 b W 5 O Y W 1 l c y I g V m F s d W U 9 I n N b J n F 1 b 3 Q 7 S U Q g U G V k a W R v J n F 1 b 3 Q 7 L C Z x d W 9 0 O 0 l E I F B y b 2 R 1 d G 8 m c X V v d D s s J n F 1 b 3 Q 7 U X V h b n R p Z G F k Z S Z x d W 9 0 O y w m c X V v d D t T d G F 0 d X M g Z G 8 g c G V k a W R v J n F 1 b 3 Q 7 L C Z x d W 9 0 O 0 R h d G E g Z G E g Y 2 9 t c H J h 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V J f U G V k a W R v c y 9 B d X R v U m V t b 3 Z l Z E N v b H V t b n M x L n t J R C B Q Z W R p Z G 8 s M H 0 m c X V v d D s s J n F 1 b 3 Q 7 U 2 V j d G l v b j E v U V J f U G V k a W R v c y 9 B d X R v U m V t b 3 Z l Z E N v b H V t b n M x L n t J R C B Q c m 9 k d X R v L D F 9 J n F 1 b 3 Q 7 L C Z x d W 9 0 O 1 N l Y 3 R p b 2 4 x L 1 F S X 1 B l Z G l k b 3 M v Q X V 0 b 1 J l b W 9 2 Z W R D b 2 x 1 b W 5 z M S 5 7 U X V h b n R p Z G F k Z S w y f S Z x d W 9 0 O y w m c X V v d D t T Z W N 0 a W 9 u M S 9 R U l 9 Q Z W R p Z G 9 z L 0 F 1 d G 9 S Z W 1 v d m V k Q 2 9 s d W 1 u c z E u e 1 N 0 Y X R 1 c y B k b y B w Z W R p Z G 8 s M 3 0 m c X V v d D s s J n F 1 b 3 Q 7 U 2 V j d G l v b j E v U V J f U G V k a W R v c y 9 B d X R v U m V t b 3 Z l Z E N v b H V t b n M x L n t E Y X R h I G R h I G N v b X B y Y S w 0 f S Z x d W 9 0 O 1 0 s J n F 1 b 3 Q 7 Q 2 9 s d W 1 u Q 2 9 1 b n Q m c X V v d D s 6 N S w m c X V v d D t L Z X l D b 2 x 1 b W 5 O Y W 1 l c y Z x d W 9 0 O z p b X S w m c X V v d D t D b 2 x 1 b W 5 J Z G V u d G l 0 a W V z J n F 1 b 3 Q 7 O l s m c X V v d D t T Z W N 0 a W 9 u M S 9 R U l 9 Q Z W R p Z G 9 z L 0 F 1 d G 9 S Z W 1 v d m V k Q 2 9 s d W 1 u c z E u e 0 l E I F B l Z G l k b y w w f S Z x d W 9 0 O y w m c X V v d D t T Z W N 0 a W 9 u M S 9 R U l 9 Q Z W R p Z G 9 z L 0 F 1 d G 9 S Z W 1 v d m V k Q 2 9 s d W 1 u c z E u e 0 l E I F B y b 2 R 1 d G 8 s M X 0 m c X V v d D s s J n F 1 b 3 Q 7 U 2 V j d G l v b j E v U V J f U G V k a W R v c y 9 B d X R v U m V t b 3 Z l Z E N v b H V t b n M x L n t R d W F u d G l k Y W R l L D J 9 J n F 1 b 3 Q 7 L C Z x d W 9 0 O 1 N l Y 3 R p b 2 4 x L 1 F S X 1 B l Z G l k b 3 M v Q X V 0 b 1 J l b W 9 2 Z W R D b 2 x 1 b W 5 z M S 5 7 U 3 R h d H V z I G R v I H B l Z G l k b y w z f S Z x d W 9 0 O y w m c X V v d D t T Z W N 0 a W 9 u M S 9 R U l 9 Q Z W R p Z G 9 z L 0 F 1 d G 9 S Z W 1 v d m V k Q 2 9 s d W 1 u c z E u e 0 R h d G E g Z G E g Y 2 9 t c H J h L D R 9 J n F 1 b 3 Q 7 X S w m c X V v d D t S Z W x h d G l v b n N o a X B J b m Z v J n F 1 b 3 Q 7 O l t d f S I g L z 4 8 L 1 N 0 Y W J s Z U V u d H J p Z X M + P C 9 J d G V t P j x J d G V t P j x J d G V t T G 9 j Y X R p b 2 4 + P E l 0 Z W 1 U e X B l P k Z v c m 1 1 b G E 8 L 0 l 0 Z W 1 U e X B l P j x J d G V t U G F 0 a D 5 T Z W N 0 a W 9 u M S 9 R U l 9 Q Z W R p Z G 9 z L 1 N v d X J j Z T w v S X R l b V B h d G g + P C 9 J d G V t T G 9 j Y X R p b 2 4 + P F N 0 Y W J s Z U V u d H J p Z X M g L z 4 8 L 0 l 0 Z W 0 + P E l 0 Z W 0 + P E l 0 Z W 1 M b 2 N h d G l v b j 4 8 S X R l b V R 5 c G U + R m 9 y b X V s Y T w v S X R l b V R 5 c G U + P E l 0 Z W 1 Q Y X R o P l N l Y 3 R p b 2 4 x L 1 F S X 0 R l c 3 B h Y 2 h v c z w v S X R l b V B h d G g + P C 9 J d G V t T G 9 j Y X R p b 2 4 + P F N 0 Y W J s Z U V u d H J p Z X M + P E V u d H J 5 I F R 5 c G U 9 I l F 1 Z X J 5 S U Q i I F Z h b H V l P S J z N m Y 3 M D A 1 N T E t Z j R j Y y 0 0 Z m R j L W J h N D E t M W J h N 2 J l M D V i Z T I 4 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C I g L z 4 8 R W 5 0 c n k g V H l w Z T 0 i S X N Q c m l 2 Y X R l I i B W Y W x 1 Z T 0 i b D A i I C 8 + P E V u d H J 5 I F R 5 c G U 9 I k Z p b G x l Z E N v b X B s Z X R l U m V z d W x 0 V G 9 X b 3 J r c 2 h l Z X Q i I F Z h b H V l P S J s M S I g L z 4 8 R W 5 0 c n k g V H l w Z T 0 i R m l s b F N 0 Y X R 1 c y I g V m F s d W U 9 I n N D b 2 1 w b G V 0 Z S I g L z 4 8 R W 5 0 c n k g V H l w Z T 0 i R m l s b E N v b H V t b k 5 h b W V z I i B W Y W x 1 Z T 0 i c 1 s m c X V v d D t J R C Z x d W 9 0 O y w m c X V v d D t J R C B Q Z W R p Z G 8 m c X V v d D s s J n F 1 b 3 Q 7 S U Q g V m X D r W N 1 b G 8 m c X V v d D s s J n F 1 b 3 Q 7 S U Q g T G 9 j Y W x p Z G F k Z S Z x d W 9 0 O y w m c X V v d D t E Y X R h I H B y Z X Z p c 8 O j b y Z x d W 9 0 O y w m c X V v d D t Q V E w g K G R p Y X M p J n F 1 b 3 Q 7 X S I g L z 4 8 R W 5 0 c n k g V H l w Z T 0 i R m l s b E N v b H V t b l R 5 c G V z I i B W Y W x 1 Z T 0 i c 0 F 3 T U R B d 2 N G I i A v P j x F b n R y e S B U e X B l P S J G a W x s T G F z d F V w Z G F 0 Z W Q i I F Z h b H V l P S J k M j A y N i 0 w M S 0 y O F Q w M T o w M j o z N i 4 2 O D E 2 O D I 3 W i I g L z 4 8 R W 5 0 c n k g V H l w Z T 0 i R m l s b E V y c m 9 y Q 2 9 1 b n Q i I F Z h b H V l P S J s M C I g L z 4 8 R W 5 0 c n k g V H l w Z T 0 i U m V j b 3 Z l c n l U Y X J n Z X R T a G V l d C I g V m F s d W U 9 I n N R U l 9 E Z X N w Y W N o b 3 M i I C 8 + P E V u d H J 5 I F R 5 c G U 9 I l J l Y 2 9 2 Z X J 5 V G F y Z 2 V 0 Q 2 9 s d W 1 u I i B W Y W x 1 Z T 0 i b D E i I C 8 + P E V u d H J 5 I F R 5 c G U 9 I l J l Y 2 9 2 Z X J 5 V G F y Z 2 V 0 U m 9 3 I i B W Y W x 1 Z T 0 i b D E i I C 8 + P E V u d H J 5 I F R 5 c G U 9 I l J l b G F 0 a W 9 u c 2 h p c E l u Z m 9 D b 2 5 0 Y W l u Z X I i I F Z h b H V l P S J z e y Z x d W 9 0 O 2 N v b H V t b k N v d W 5 0 J n F 1 b 3 Q 7 O j Y s J n F 1 b 3 Q 7 a 2 V 5 Q 2 9 s d W 1 u T m F t Z X M m c X V v d D s 6 W 1 0 s J n F 1 b 3 Q 7 c X V l c n l S Z W x h d G l v b n N o a X B z J n F 1 b 3 Q 7 O l t d L C Z x d W 9 0 O 2 N v b H V t b k l k Z W 5 0 a X R p Z X M m c X V v d D s 6 W y Z x d W 9 0 O 1 N l Y 3 R p b 2 4 x L 1 F S X 0 R l c 3 B h Y 2 h v c y 9 B d X R v U m V t b 3 Z l Z E N v b H V t b n M x L n t J R C w w f S Z x d W 9 0 O y w m c X V v d D t T Z W N 0 a W 9 u M S 9 R U l 9 E Z X N w Y W N o b 3 M v Q X V 0 b 1 J l b W 9 2 Z W R D b 2 x 1 b W 5 z M S 5 7 S U Q g U G V k a W R v L D F 9 J n F 1 b 3 Q 7 L C Z x d W 9 0 O 1 N l Y 3 R p b 2 4 x L 1 F S X 0 R l c 3 B h Y 2 h v c y 9 B d X R v U m V t b 3 Z l Z E N v b H V t b n M x L n t J R C B W Z c O t Y 3 V s b y w y f S Z x d W 9 0 O y w m c X V v d D t T Z W N 0 a W 9 u M S 9 R U l 9 E Z X N w Y W N o b 3 M v Q X V 0 b 1 J l b W 9 2 Z W R D b 2 x 1 b W 5 z M S 5 7 S U Q g T G 9 j Y W x p Z G F k Z S w z f S Z x d W 9 0 O y w m c X V v d D t T Z W N 0 a W 9 u M S 9 R U l 9 E Z X N w Y W N o b 3 M v Q X V 0 b 1 J l b W 9 2 Z W R D b 2 x 1 b W 5 z M S 5 7 R G F 0 Y S B w c m V 2 a X P D o 2 8 s N H 0 m c X V v d D s s J n F 1 b 3 Q 7 U 2 V j d G l v b j E v U V J f R G V z c G F j a G 9 z L 0 F 1 d G 9 S Z W 1 v d m V k Q 2 9 s d W 1 u c z E u e 1 B U T C A o Z G l h c y k s N X 0 m c X V v d D t d L C Z x d W 9 0 O 0 N v b H V t b k N v d W 5 0 J n F 1 b 3 Q 7 O j Y s J n F 1 b 3 Q 7 S 2 V 5 Q 2 9 s d W 1 u T m F t Z X M m c X V v d D s 6 W 1 0 s J n F 1 b 3 Q 7 Q 2 9 s d W 1 u S W R l b n R p d G l l c y Z x d W 9 0 O z p b J n F 1 b 3 Q 7 U 2 V j d G l v b j E v U V J f R G V z c G F j a G 9 z L 0 F 1 d G 9 S Z W 1 v d m V k Q 2 9 s d W 1 u c z E u e 0 l E L D B 9 J n F 1 b 3 Q 7 L C Z x d W 9 0 O 1 N l Y 3 R p b 2 4 x L 1 F S X 0 R l c 3 B h Y 2 h v c y 9 B d X R v U m V t b 3 Z l Z E N v b H V t b n M x L n t J R C B Q Z W R p Z G 8 s M X 0 m c X V v d D s s J n F 1 b 3 Q 7 U 2 V j d G l v b j E v U V J f R G V z c G F j a G 9 z L 0 F 1 d G 9 S Z W 1 v d m V k Q 2 9 s d W 1 u c z E u e 0 l E I F Z l w 6 1 j d W x v L D J 9 J n F 1 b 3 Q 7 L C Z x d W 9 0 O 1 N l Y 3 R p b 2 4 x L 1 F S X 0 R l c 3 B h Y 2 h v c y 9 B d X R v U m V t b 3 Z l Z E N v b H V t b n M x L n t J R C B M b 2 N h b G l k Y W R l L D N 9 J n F 1 b 3 Q 7 L C Z x d W 9 0 O 1 N l Y 3 R p b 2 4 x L 1 F S X 0 R l c 3 B h Y 2 h v c y 9 B d X R v U m V t b 3 Z l Z E N v b H V t b n M x L n t E Y X R h I H B y Z X Z p c 8 O j b y w 0 f S Z x d W 9 0 O y w m c X V v d D t T Z W N 0 a W 9 u M S 9 R U l 9 E Z X N w Y W N o b 3 M v Q X V 0 b 1 J l b W 9 2 Z W R D b 2 x 1 b W 5 z M S 5 7 U F R M I C h k a W F z K S w 1 f S Z x d W 9 0 O 1 0 s J n F 1 b 3 Q 7 U m V s Y X R p b 2 5 z a G l w S W 5 m b y Z x d W 9 0 O z p b X X 0 i I C 8 + P E V u d H J 5 I F R 5 c G U 9 I l F 1 Z X J 5 R 3 J v d X B J R C I g V m F s d W U 9 I n M 3 O G E 1 O T c 4 N y 1 l N m F h L T Q 0 M z c t O T E 1 Z S 0 5 M T F k M T U 5 Y T R h M W U i I C 8 + P E V u d H J 5 I F R 5 c G U 9 I k Z p b G x F c n J v c k N v Z G U i I F Z h b H V l P S J z V W 5 r b m 9 3 b i I g L z 4 8 R W 5 0 c n k g V H l w Z T 0 i R m l s b E N v d W 5 0 I i B W Y W x 1 Z T 0 i b D E 0 N z k z N S I g L z 4 8 R W 5 0 c n k g V H l w Z T 0 i Q W R k Z W R U b 0 R h d G F N b 2 R l b C I g V m F s d W U 9 I m w w I i A v P j w v U 3 R h Y m x l R W 5 0 c m l l c z 4 8 L 0 l 0 Z W 0 + P E l 0 Z W 0 + P E l 0 Z W 1 M b 2 N h d G l v b j 4 8 S X R l b V R 5 c G U + R m 9 y b X V s Y T w v S X R l b V R 5 c G U + P E l 0 Z W 1 Q Y X R o P l N l Y 3 R p b 2 4 x L 1 F S X 0 R l c 3 B h Y 2 h v c y 9 T b 3 V y Y 2 U 8 L 0 l 0 Z W 1 Q Y X R o P j w v S X R l b U x v Y 2 F 0 a W 9 u P j x T d G F i b G V F b n R y a W V z I C 8 + P C 9 J d G V t P j x J d G V t P j x J d G V t T G 9 j Y X R p b 2 4 + P E l 0 Z W 1 U e X B l P k Z v c m 1 1 b G E 8 L 0 l 0 Z W 1 U e X B l P j x J d G V t U G F 0 a D 5 T Z W N 0 a W 9 u M S 9 R U l 9 E Z X N w Y W N o b 3 M v U m V t b 3 Z l Z C U y M E N v b H V t b n M 8 L 0 l 0 Z W 1 Q Y X R o P j w v S X R l b U x v Y 2 F 0 a W 9 u P j x T d G F i b G V F b n R y a W V z I C 8 + P C 9 J d G V t P j x J d G V t P j x J d G V t T G 9 j Y X R p b 2 4 + P E l 0 Z W 1 U e X B l P k Z v c m 1 1 b G E 8 L 0 l 0 Z W 1 U e X B l P j x J d G V t U G F 0 a D 5 T Z W N 0 a W 9 u M S 9 R U l 9 E Z X N w Y W N o b 3 M v U m V v c m R l c m V k J T I w Q 2 9 s d W 1 u c z w v S X R l b V B h d G g + P C 9 J d G V t T G 9 j Y X R p b 2 4 + P F N 0 Y W J s Z U V u d H J p Z X M g L z 4 8 L 0 l 0 Z W 0 + P E l 0 Z W 0 + P E l 0 Z W 1 M b 2 N h d G l v b j 4 8 S X R l b V R 5 c G U + R m 9 y b X V s Y T w v S X R l b V R 5 c G U + P E l 0 Z W 1 Q Y X R o P l N l Y 3 R p b 2 4 x L 1 F S X 0 R l c 3 B h Y 2 h v c y 9 S Z W 1 v d m V k J T I w Q 2 9 s d W 1 u c z E 8 L 0 l 0 Z W 1 Q Y X R o P j w v S X R l b U x v Y 2 F 0 a W 9 u P j x T d G F i b G V F b n R y a W V z I C 8 + P C 9 J d G V t P j x J d G V t P j x J d G V t T G 9 j Y X R p b 2 4 + P E l 0 Z W 1 U e X B l P k Z v c m 1 1 b G E 8 L 0 l 0 Z W 1 U e X B l P j x J d G V t U G F 0 a D 5 T Z W N 0 a W 9 u M S 9 R U l 9 E Z X N w Y W N o b 3 M v Q W R k Z W Q l M j B D d X N 0 b 2 0 8 L 0 l 0 Z W 1 Q Y X R o P j w v S X R l b U x v Y 2 F 0 a W 9 u P j x T d G F i b G V F b n R y a W V z I C 8 + P C 9 J d G V t P j x J d G V t P j x J d G V t T G 9 j Y X R p b 2 4 + P E l 0 Z W 1 U e X B l P k Z v c m 1 1 b G E 8 L 0 l 0 Z W 1 U e X B l P j x J d G V t U G F 0 a D 5 T Z W N 0 a W 9 u M S 9 R U l 9 E Z X N w Y W N o b 3 M v U m V t b 3 Z l Z C U y M E N v b H V t b n M y P C 9 J d G V t U G F 0 a D 4 8 L 0 l 0 Z W 1 M b 2 N h d G l v b j 4 8 U 3 R h Y m x l R W 5 0 c m l l c y A v P j w v S X R l b T 4 8 S X R l b T 4 8 S X R l b U x v Y 2 F 0 a W 9 u P j x J d G V t V H l w Z T 5 G b 3 J t d W x h P C 9 J d G V t V H l w Z T 4 8 S X R l b V B h d G g + U 2 V j d G l v b j E v U V J f R G V z c G F j a G 9 z L 1 J l b 3 J k Z X J l Z C U y M E N v b H V t b n M x P C 9 J d G V t U G F 0 a D 4 8 L 0 l 0 Z W 1 M b 2 N h d G l v b j 4 8 U 3 R h Y m x l R W 5 0 c m l l c y A v P j w v S X R l b T 4 8 S X R l b T 4 8 S X R l b U x v Y 2 F 0 a W 9 u P j x J d G V t V H l w Z T 5 G b 3 J t d W x h P C 9 J d G V t V H l w Z T 4 8 S X R l b V B h d G g + U 2 V j d G l v b j E v U V J f R G V z c G F j a G 9 z L 0 N o Y W 5 n Z W Q l M j B U e X B l P C 9 J d G V t U G F 0 a D 4 8 L 0 l 0 Z W 1 M b 2 N h d G l v b j 4 8 U 3 R h Y m x l R W 5 0 c m l l c y A v P j w v S X R l b T 4 8 S X R l b T 4 8 S X R l b U x v Y 2 F 0 a W 9 u P j x J d G V t V H l w Z T 5 G b 3 J t d W x h P C 9 J d G V t V H l w Z T 4 8 S X R l b V B h d G g + U 2 V j d G l v b j E v U V J f R W 5 0 c m V n Y X M 8 L 0 l 0 Z W 1 Q Y X R o P j w v S X R l b U x v Y 2 F 0 a W 9 u P j x T d G F i b G V F b n R y a W V z P j x F b n R y e S B U e X B l P S J R d W V y e U l E I i B W Y W x 1 Z T 0 i c z k x Z j J m M D Y 2 L T B k Z D Q t N G M w N i 0 5 Z j F i L W V m N j g 0 O D Y z Z G Z j O 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l z U H J p d m F 0 Z S I g V m F s d W U 9 I m w w I i A v P j x F b n R y e S B U e X B l P S J G a W x s Z W R D b 2 1 w b G V 0 Z V J l c 3 V s d F R v V 2 9 y a 3 N o Z W V 0 I i B W Y W x 1 Z T 0 i b D E i I C 8 + P E V u d H J 5 I F R 5 c G U 9 I k Z p b G x T d G F 0 d X M i I F Z h b H V l P S J z Q 2 9 t c G x l d G U i I C 8 + P E V u d H J 5 I F R 5 c G U 9 I k Z p b G x D b 2 x 1 b W 5 O Y W 1 l c y I g V m F s d W U 9 I n N b J n F 1 b 3 Q 7 S U Q m c X V v d D s s J n F 1 b 3 Q 7 S U Q g R G V z c G F j a G 8 m c X V v d D s s J n F 1 b 3 Q 7 R G F 0 Y S B k Z S B l b n R y Z W d h J n F 1 b 3 Q 7 L C Z x d W 9 0 O 1 N 0 Y X R 1 c y B F b n R y Z W d h J n F 1 b 3 Q 7 L C Z x d W 9 0 O 1 M y R C A o Z G l h c y k m c X V v d D s s J n F 1 b 3 Q 7 U 0 x B J n F 1 b 3 Q 7 L C Z x d W 9 0 O 0 1 v Z H V s b y B T T E E g K G R p Y X M p J n F 1 b 3 Q 7 X S I g L z 4 8 R W 5 0 c n k g V H l w Z T 0 i R m l s b E N v b H V t b l R 5 c G V z I i B W Y W x 1 Z T 0 i c 0 F 3 T U h B Q V V G Q U E 9 P S I g L z 4 8 R W 5 0 c n k g V H l w Z T 0 i R m l s b E x h c 3 R V c G R h d G V k I i B W Y W x 1 Z T 0 i Z D I w M j Y t M D E t M j h U M D E 6 M D I 6 N T Y u M j U z M z A y N V o i I C 8 + P E V u d H J 5 I F R 5 c G U 9 I l J l Y 2 9 2 Z X J 5 V G F y Z 2 V 0 U m 9 3 I i B W Y W x 1 Z T 0 i b D E i I C 8 + P E V u d H J 5 I F R 5 c G U 9 I l J l Y 2 9 2 Z X J 5 V G F y Z 2 V 0 Q 2 9 s d W 1 u I i B W Y W x 1 Z T 0 i b D E i I C 8 + P E V u d H J 5 I F R 5 c G U 9 I l J l Y 2 9 2 Z X J 5 V G F y Z 2 V 0 U 2 h l Z X Q i I F Z h b H V l P S J z U V J f R W 5 0 c m V n Y X M i I C 8 + P E V u d H J 5 I F R 5 c G U 9 I l J l b G F 0 a W 9 u c 2 h p c E l u Z m 9 D b 2 5 0 Y W l u Z X I i I F Z h b H V l P S J z e y Z x d W 9 0 O 2 N v b H V t b k N v d W 5 0 J n F 1 b 3 Q 7 O j c s J n F 1 b 3 Q 7 a 2 V 5 Q 2 9 s d W 1 u T m F t Z X M m c X V v d D s 6 W 1 0 s J n F 1 b 3 Q 7 c X V l c n l S Z W x h d G l v b n N o a X B z J n F 1 b 3 Q 7 O l t d L C Z x d W 9 0 O 2 N v b H V t b k l k Z W 5 0 a X R p Z X M m c X V v d D s 6 W y Z x d W 9 0 O 1 N l Y 3 R p b 2 4 x L 1 F S X 0 V u d H J l Z 2 F z L 0 F 1 d G 9 S Z W 1 v d m V k Q 2 9 s d W 1 u c z E u e 0 l E L D B 9 J n F 1 b 3 Q 7 L C Z x d W 9 0 O 1 N l Y 3 R p b 2 4 x L 1 F S X 0 V u d H J l Z 2 F z L 0 F 1 d G 9 S Z W 1 v d m V k Q 2 9 s d W 1 u c z E u e 0 l E I E R l c 3 B h Y 2 h v L D F 9 J n F 1 b 3 Q 7 L C Z x d W 9 0 O 1 N l Y 3 R p b 2 4 x L 1 F S X 0 V u d H J l Z 2 F z L 0 F 1 d G 9 S Z W 1 v d m V k Q 2 9 s d W 1 u c z E u e 0 R h d G E g Z G U g Z W 5 0 c m V n Y S w y f S Z x d W 9 0 O y w m c X V v d D t T Z W N 0 a W 9 u M S 9 R U l 9 F b n R y Z W d h c y 9 B d X R v U m V t b 3 Z l Z E N v b H V t b n M x L n t T d G F 0 d X M g R W 5 0 c m V n Y S w z f S Z x d W 9 0 O y w m c X V v d D t T Z W N 0 a W 9 u M S 9 R U l 9 F b n R y Z W d h c y 9 B d X R v U m V t b 3 Z l Z E N v b H V t b n M x L n t T M k Q g K G R p Y X M p L D R 9 J n F 1 b 3 Q 7 L C Z x d W 9 0 O 1 N l Y 3 R p b 2 4 x L 1 F S X 0 V u d H J l Z 2 F z L 0 F 1 d G 9 S Z W 1 v d m V k Q 2 9 s d W 1 u c z E u e 1 N M Q S w 1 f S Z x d W 9 0 O y w m c X V v d D t T Z W N 0 a W 9 u M S 9 R U l 9 F b n R y Z W d h c y 9 B d X R v U m V t b 3 Z l Z E N v b H V t b n M x L n t N b 2 R 1 b G 8 g U 0 x B I C h k a W F z K S w 2 f S Z x d W 9 0 O 1 0 s J n F 1 b 3 Q 7 Q 2 9 s d W 1 u Q 2 9 1 b n Q m c X V v d D s 6 N y w m c X V v d D t L Z X l D b 2 x 1 b W 5 O Y W 1 l c y Z x d W 9 0 O z p b X S w m c X V v d D t D b 2 x 1 b W 5 J Z G V u d G l 0 a W V z J n F 1 b 3 Q 7 O l s m c X V v d D t T Z W N 0 a W 9 u M S 9 R U l 9 F b n R y Z W d h c y 9 B d X R v U m V t b 3 Z l Z E N v b H V t b n M x L n t J R C w w f S Z x d W 9 0 O y w m c X V v d D t T Z W N 0 a W 9 u M S 9 R U l 9 F b n R y Z W d h c y 9 B d X R v U m V t b 3 Z l Z E N v b H V t b n M x L n t J R C B E Z X N w Y W N o b y w x f S Z x d W 9 0 O y w m c X V v d D t T Z W N 0 a W 9 u M S 9 R U l 9 F b n R y Z W d h c y 9 B d X R v U m V t b 3 Z l Z E N v b H V t b n M x L n t E Y X R h I G R l I G V u d H J l Z 2 E s M n 0 m c X V v d D s s J n F 1 b 3 Q 7 U 2 V j d G l v b j E v U V J f R W 5 0 c m V n Y X M v Q X V 0 b 1 J l b W 9 2 Z W R D b 2 x 1 b W 5 z M S 5 7 U 3 R h d H V z I E V u d H J l Z 2 E s M 3 0 m c X V v d D s s J n F 1 b 3 Q 7 U 2 V j d G l v b j E v U V J f R W 5 0 c m V n Y X M v Q X V 0 b 1 J l b W 9 2 Z W R D b 2 x 1 b W 5 z M S 5 7 U z J E I C h k a W F z K S w 0 f S Z x d W 9 0 O y w m c X V v d D t T Z W N 0 a W 9 u M S 9 R U l 9 F b n R y Z W d h c y 9 B d X R v U m V t b 3 Z l Z E N v b H V t b n M x L n t T T E E s N X 0 m c X V v d D s s J n F 1 b 3 Q 7 U 2 V j d G l v b j E v U V J f R W 5 0 c m V n Y X M v Q X V 0 b 1 J l b W 9 2 Z W R D b 2 x 1 b W 5 z M S 5 7 T W 9 k d W x v I F N M Q S A o Z G l h c y k s N n 0 m c X V v d D t d L C Z x d W 9 0 O 1 J l b G F 0 a W 9 u c 2 h p c E l u Z m 8 m c X V v d D s 6 W 1 1 9 I i A v P j x F b n R y e S B U e X B l P S J G a W x s R X J y b 3 J D b 3 V u d C I g V m F s d W U 9 I m w w I i A v P j x F b n R y e S B U e X B l P S J R d W V y e U d y b 3 V w S U Q i I F Z h b H V l P S J z N z h h N T k 3 O D c t Z T Z h Y S 0 0 N D M 3 L T k x N W U t O T E x Z D E 1 O W E 0 Y T F l I i A v P j x F b n R y e S B U e X B l P S J G a W x s R X J y b 3 J D b 2 R l I i B W Y W x 1 Z T 0 i c 1 V u a 2 5 v d 2 4 i I C 8 + P E V u d H J 5 I F R 5 c G U 9 I k Z p b G x D b 3 V u d C I g V m F s d W U 9 I m w x N D Q x N z g i I C 8 + P E V u d H J 5 I F R 5 c G U 9 I k F k Z G V k V G 9 E Y X R h T W 9 k Z W w i I F Z h b H V l P S J s M C I g L z 4 8 L 1 N 0 Y W J s Z U V u d H J p Z X M + P C 9 J d G V t P j x J d G V t P j x J d G V t T G 9 j Y X R p b 2 4 + P E l 0 Z W 1 U e X B l P k Z v c m 1 1 b G E 8 L 0 l 0 Z W 1 U e X B l P j x J d G V t U G F 0 a D 5 T Z W N 0 a W 9 u M S 9 R U l 9 F b n R y Z W d h c y 9 T b 3 V y Y 2 U 8 L 0 l 0 Z W 1 Q Y X R o P j w v S X R l b U x v Y 2 F 0 a W 9 u P j x T d G F i b G V F b n R y a W V z I C 8 + P C 9 J d G V t P j x J d G V t P j x J d G V t T G 9 j Y X R p b 2 4 + P E l 0 Z W 1 U e X B l P k Z v c m 1 1 b G E 8 L 0 l 0 Z W 1 U e X B l P j x J d G V t U G F 0 a D 5 T Z W N 0 a W 9 u M S 9 R U l 9 F b n R y Z W d h c y 9 G a W x 0 Z X J l Z C U y M F J v d 3 M 8 L 0 l 0 Z W 1 Q Y X R o P j w v S X R l b U x v Y 2 F 0 a W 9 u P j x T d G F i b G V F b n R y a W V z I C 8 + P C 9 J d G V t P j x J d G V t P j x J d G V t T G 9 j Y X R p b 2 4 + P E l 0 Z W 1 U e X B l P k Z v c m 1 1 b G E 8 L 0 l 0 Z W 1 U e X B l P j x J d G V t U G F 0 a D 5 T Z W N 0 a W 9 u M S 9 R U l 9 F b n R y Z W d h c y 9 S Z W 1 v d m V k J T I w Q 2 9 s d W 1 u c z w v S X R l b V B h d G g + P C 9 J d G V t T G 9 j Y X R p b 2 4 + P F N 0 Y W J s Z U V u d H J p Z X M g L z 4 8 L 0 l 0 Z W 0 + P E l 0 Z W 0 + P E l 0 Z W 1 M b 2 N h d G l v b j 4 8 S X R l b V R 5 c G U + R m 9 y b X V s Y T w v S X R l b V R 5 c G U + P E l 0 Z W 1 Q Y X R o P l N l Y 3 R p b 2 4 x L 1 F S X 0 V u d H J l Z 2 F z L 0 F k Z G V k J T I w Q 3 V z d G 9 t P C 9 J d G V t U G F 0 a D 4 8 L 0 l 0 Z W 1 M b 2 N h d G l v b j 4 8 U 3 R h Y m x l R W 5 0 c m l l c y A v P j w v S X R l b T 4 8 S X R l b T 4 8 S X R l b U x v Y 2 F 0 a W 9 u P j x J d G V t V H l w Z T 5 G b 3 J t d W x h P C 9 J d G V t V H l w Z T 4 8 S X R l b V B h d G g + U 2 V j d G l v b j E v U V J f R W 5 0 c m V n Y X M v Q W R k Z W Q l M j B D d X N 0 b 2 0 x P C 9 J d G V t U G F 0 a D 4 8 L 0 l 0 Z W 1 M b 2 N h d G l v b j 4 8 U 3 R h Y m x l R W 5 0 c m l l c y A v P j w v S X R l b T 4 8 S X R l b T 4 8 S X R l b U x v Y 2 F 0 a W 9 u P j x J d G V t V H l w Z T 5 G b 3 J t d W x h P C 9 J d G V t V H l w Z T 4 8 S X R l b V B h d G g + U 2 V j d G l v b j E v U V J f R W 5 0 c m V n Y X M v Q 2 h h b m d l Z C U y M F R 5 c G U 8 L 0 l 0 Z W 1 Q Y X R o P j w v S X R l b U x v Y 2 F 0 a W 9 u P j x T d G F i b G V F b n R y a W V z I C 8 + P C 9 J d G V t P j x J d G V t P j x J d G V t T G 9 j Y X R p b 2 4 + P E l 0 Z W 1 U e X B l P k Z v c m 1 1 b G E 8 L 0 l 0 Z W 1 U e X B l P j x J d G V t U G F 0 a D 5 T Z W N 0 a W 9 u M S 9 R U l 9 F b n R y Z W d h c y 9 B Z G R l Z C U y M E N v b m R p d G l v b m F s J T I w Q 2 9 s d W 1 u P C 9 J d G V t U G F 0 a D 4 8 L 0 l 0 Z W 1 M b 2 N h d G l v b j 4 8 U 3 R h Y m x l R W 5 0 c m l l c y A v P j w v S X R l b T 4 8 S X R l b T 4 8 S X R l b U x v Y 2 F 0 a W 9 u P j x J d G V t V H l w Z T 5 G b 3 J t d W x h P C 9 J d G V t V H l w Z T 4 8 S X R l b V B h d G g + U 2 V j d G l v b j E v U V J f R W 5 0 c m V n Y X M v Q W R k Z W Q l M j B D d X N 0 b 2 0 y P C 9 J d G V t U G F 0 a D 4 8 L 0 l 0 Z W 1 M b 2 N h d G l v b j 4 8 U 3 R h Y m x l R W 5 0 c m l l c y A v P j w v S X R l b T 4 8 S X R l b T 4 8 S X R l b U x v Y 2 F 0 a W 9 u P j x J d G V t V H l w Z T 5 G b 3 J t d W x h P C 9 J d G V t V H l w Z T 4 8 S X R l b V B h d G g + U 2 V j d G l v b j E v U V J f R W 5 0 c m V n Y X M v U m V t b 3 Z l Z C U y M E N v b H V t b n M x P C 9 J d G V t U G F 0 a D 4 8 L 0 l 0 Z W 1 M b 2 N h d G l v b j 4 8 U 3 R h Y m x l R W 5 0 c m l l c y A v P j w v S X R l b T 4 8 S X R l b T 4 8 S X R l b U x v Y 2 F 0 a W 9 u P j x J d G V t V H l w Z T 5 G b 3 J t d W x h P C 9 J d G V t V H l w Z T 4 8 S X R l b V B h d G g + U 2 V j d G l v b j E v U V J f U G V k a W R v c y 9 S Z W 1 v d m V k J T I w Q 2 9 s d W 1 u c z w v S X R l b V B h d G g + P C 9 J d G V t T G 9 j Y X R p b 2 4 + P F N 0 Y W J s Z U V u d H J p Z X M g L z 4 8 L 0 l 0 Z W 0 + P E l 0 Z W 0 + P E l 0 Z W 1 M b 2 N h d G l v b j 4 8 S X R l b V R 5 c G U + R m 9 y b X V s Y T w v S X R l b V R 5 c G U + P E l 0 Z W 1 Q Y X R o P l N l Y 3 R p b 2 4 x L 1 F S X 0 R l c 3 B h Y 2 h v c y 9 N Z X J n Z W Q l M j B D b 2 x 1 b W 5 z P C 9 J d G V t U G F 0 a D 4 8 L 0 l 0 Z W 1 M b 2 N h d G l v b j 4 8 U 3 R h Y m x l R W 5 0 c m l l c y A v P j w v S X R l b T 4 8 S X R l b T 4 8 S X R l b U x v Y 2 F 0 a W 9 u P j x J d G V t V H l w Z T 5 G b 3 J t d W x h P C 9 J d G V t V H l w Z T 4 8 S X R l b V B h d G g + U 2 V j d G l v b j E v U V J f R G V z c G F j a G 9 z L 1 J l b m F t Z W Q l M j B D b 2 x 1 b W 5 z P C 9 J d G V t U G F 0 a D 4 8 L 0 l 0 Z W 1 M b 2 N h d G l v b j 4 8 U 3 R h Y m x l R W 5 0 c m l l c y A v P j w v S X R l b T 4 8 S X R l b T 4 8 S X R l b U x v Y 2 F 0 a W 9 u P j x J d G V t V H l w Z T 5 G b 3 J t d W x h P C 9 J d G V t V H l w Z T 4 8 S X R l b V B h d G g + U 2 V j d G l v b j E v U V J f T G 9 j Y W x p Z G F k Z T w v S X R l b V B h d G g + P C 9 J d G V t T G 9 j Y X R p b 2 4 + P F N 0 Y W J s Z U V u d H J p Z X M + P E V u d H J 5 I F R 5 c G U 9 I l F 1 Z X J 5 S U Q i I F Z h b H V l P S J z O W F h M D Q 5 Y T g t Y m U z Z C 0 0 O W N k L T h k M m U t Z G M x M D I 4 M D Q 5 Y T I 2 I i A v P j x F b n R y e S B U e X B l P S J M b 2 F k Z W R U b 0 F u Y W x 5 c 2 l z U 2 V y d m l j Z X M i I F Z h b H V l P S J s M C I g L z 4 8 R W 5 0 c n k g V H l w Z T 0 i R m l s b E x h c 3 R V c G R h d G V k I i B W Y W x 1 Z T 0 i Z D I w M j Y t M D E t M j h U M D E 6 M D I 6 M j Q u M z E 2 M j A 1 M F o i I C 8 + P E V u d H J 5 I F R 5 c G U 9 I k Z p b G x D b 2 x 1 b W 5 U e X B l c y I g V m F s d W U 9 I n N B d 1 l H Q m d Z P S I g L z 4 8 R W 5 0 c n k g V H l w Z T 0 i R m l s b E N v b H V t b k 5 h b W V z I i B W Y W x 1 Z T 0 i c 1 s m c X V v d D t J R C Z x d W 9 0 O y w m c X V v d D t M Y X Q s T G 9 u J n F 1 b 3 Q 7 L C Z x d W 9 0 O 1 V G I G R h I G V u d H J l Z 2 E m c X V v d D s s J n F 1 b 3 Q 7 R X N 0 Y W R v J n F 1 b 3 Q 7 L C Z x d W 9 0 O 1 J l Z 2 n D o 2 8 m c X V v d D t d I i A v P j x F b n R y e S B U e X B l P S J G a W x s U 3 R h d H V z I i B W Y W x 1 Z T 0 i c 0 N v b X B s Z X R l 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S I g L z 4 8 R W 5 0 c n k g V H l w Z T 0 i S X N Q c m l 2 Y X R l I i B W Y W x 1 Z T 0 i b D A i I C 8 + P E V u d H J 5 I F R 5 c G U 9 I k Z p b G x l Z E N v b X B s Z X R l U m V z d W x 0 V G 9 X b 3 J r c 2 h l Z X Q i I F Z h b H V l P S J s M C I g L z 4 8 R W 5 0 c n k g V H l w Z T 0 i U m V j b 3 Z l c n l U Y X J n Z X R T a G V l d C I g V m F s d W U 9 I n N R U l 9 M b 2 N h b G l k Y W R l I i A v P j x F b n R y e S B U e X B l P S J S Z W N v d m V y e V R h c m d l d E N v b H V t b i I g V m F s d W U 9 I m w x I i A v P j x F b n R y e S B U e X B l P S J S Z W N v d m V y e V R h c m d l d F J v d y I g V m F s d W U 9 I m w x I i A v P j x F b n R y e S B U e X B l P S J S Z W x h d G l v b n N o a X B J b m Z v Q 2 9 u d G F p b m V y I i B W Y W x 1 Z T 0 i c 3 s m c X V v d D t j b 2 x 1 b W 5 D b 3 V u d C Z x d W 9 0 O z o 1 L C Z x d W 9 0 O 2 t l e U N v b H V t b k 5 h b W V z J n F 1 b 3 Q 7 O l t d L C Z x d W 9 0 O 3 F 1 Z X J 5 U m V s Y X R p b 2 5 z a G l w c y Z x d W 9 0 O z p b X S w m c X V v d D t j b 2 x 1 b W 5 J Z G V u d G l 0 a W V z J n F 1 b 3 Q 7 O l s m c X V v d D t T Z W N 0 a W 9 u M S 9 R U l 9 M b 2 N h b G l k Y W R l L 0 F k Z G V k I E l u Z G V 4 L n t J b m R l e C w y f S Z x d W 9 0 O y w m c X V v d D t T Z W N 0 a W 9 u M S 9 R U l 9 M b 2 N h b G l k Y W R l L 0 F k Z G V k I E l u Z G V 4 L n t M Y X Q s T G 9 u L D B 9 J n F 1 b 3 Q 7 L C Z x d W 9 0 O 1 N l Y 3 R p b 2 4 x L 1 F S X 0 x v Y 2 F s a W R h Z G U v Q W R k Z W Q g S W 5 k Z X g u e 1 V G I G R h I G V u d H J l Z 2 E s M X 0 m c X V v d D s s J n F 1 b 3 Q 7 U 2 V j d G l v b j E v V E J f R X N 0 Y W R v c y 9 D a G F u Z 2 V k I F R 5 c G U x L n t F c 3 R h Z G 8 s M X 0 m c X V v d D s s J n F 1 b 3 Q 7 U 2 V j d G l v b j E v V E J f R X N 0 Y W R v c y 9 D a G F u Z 2 V k I F R 5 c G U x L n t S Z W d p w 6 N v L D J 9 J n F 1 b 3 Q 7 X S w m c X V v d D t D b 2 x 1 b W 5 D b 3 V u d C Z x d W 9 0 O z o 1 L C Z x d W 9 0 O 0 t l e U N v b H V t b k 5 h b W V z J n F 1 b 3 Q 7 O l t d L C Z x d W 9 0 O 0 N v b H V t b k l k Z W 5 0 a X R p Z X M m c X V v d D s 6 W y Z x d W 9 0 O 1 N l Y 3 R p b 2 4 x L 1 F S X 0 x v Y 2 F s a W R h Z G U v Q W R k Z W Q g S W 5 k Z X g u e 0 l u Z G V 4 L D J 9 J n F 1 b 3 Q 7 L C Z x d W 9 0 O 1 N l Y 3 R p b 2 4 x L 1 F S X 0 x v Y 2 F s a W R h Z G U v Q W R k Z W Q g S W 5 k Z X g u e 0 x h d C x M b 2 4 s M H 0 m c X V v d D s s J n F 1 b 3 Q 7 U 2 V j d G l v b j E v U V J f T G 9 j Y W x p Z G F k Z S 9 B Z G R l Z C B J b m R l e C 5 7 V U Y g Z G E g Z W 5 0 c m V n Y S w x f S Z x d W 9 0 O y w m c X V v d D t T Z W N 0 a W 9 u M S 9 U Q l 9 F c 3 R h Z G 9 z L 0 N o Y W 5 n Z W Q g V H l w Z T E u e 0 V z d G F k b y w x f S Z x d W 9 0 O y w m c X V v d D t T Z W N 0 a W 9 u M S 9 U Q l 9 F c 3 R h Z G 9 z L 0 N o Y W 5 n Z W Q g V H l w Z T E u e 1 J l Z 2 n D o 2 8 s M n 0 m c X V v d D t d L C Z x d W 9 0 O 1 J l b G F 0 a W 9 u c 2 h p c E l u Z m 8 m c X V v d D s 6 W 1 1 9 I i A v P j x F b n R y e S B U e X B l P S J G a W x s R X J y b 3 J D b 3 V u d C I g V m F s d W U 9 I m w w I i A v P j x F b n R y e S B U e X B l P S J G a W x s R X J y b 3 J D b 2 R l I i B W Y W x 1 Z T 0 i c 1 V u a 2 5 v d 2 4 i I C 8 + P E V u d H J 5 I F R 5 c G U 9 I k Z p b G x D b 3 V u d C I g V m F s d W U 9 I m w y N y I g L z 4 8 R W 5 0 c n k g V H l w Z T 0 i U X V l c n l H c m 9 1 c E l E I i B W Y W x 1 Z T 0 i c z c 4 Y T U 5 N z g 3 L W U 2 Y W E t N D Q z N y 0 5 M T V l L T k x M W Q x N T l h N G E x Z S I g L z 4 8 R W 5 0 c n k g V H l w Z T 0 i Q W R k Z W R U b 0 R h d G F N b 2 R l b C I g V m F s d W U 9 I m w x I i A v P j w v U 3 R h Y m x l R W 5 0 c m l l c z 4 8 L 0 l 0 Z W 0 + P E l 0 Z W 0 + P E l 0 Z W 1 M b 2 N h d G l v b j 4 8 S X R l b V R 5 c G U + R m 9 y b X V s Y T w v S X R l b V R 5 c G U + P E l 0 Z W 1 Q Y X R o P l N l Y 3 R p b 2 4 x L 1 F S X 0 R l c 3 B h Y 2 h v c y 9 N Z X J n Z W Q l M j B R d W V y a W V z P C 9 J d G V t U G F 0 a D 4 8 L 0 l 0 Z W 1 M b 2 N h d G l v b j 4 8 U 3 R h Y m x l R W 5 0 c m l l c y A v P j w v S X R l b T 4 8 S X R l b T 4 8 S X R l b U x v Y 2 F 0 a W 9 u P j x J d G V t V H l w Z T 5 G b 3 J t d W x h P C 9 J d G V t V H l w Z T 4 8 S X R l b V B h d G g + U 2 V j d G l v b j E v U V J f R G V z c G F j a G 9 z L 0 V 4 c G F u Z G V k J T I w U V J f T G 9 j Y W x p Z G F k Z T w v S X R l b V B h d G g + P C 9 J d G V t T G 9 j Y X R p b 2 4 + P F N 0 Y W J s Z U V u d H J p Z X M g L z 4 8 L 0 l 0 Z W 0 + P E l 0 Z W 0 + P E l 0 Z W 1 M b 2 N h d G l v b j 4 8 S X R l b V R 5 c G U + R m 9 y b X V s Y T w v S X R l b V R 5 c G U + P E l 0 Z W 1 Q Y X R o P l N l Y 3 R p b 2 4 x L 1 F S X 0 R l c 3 B h Y 2 h v c y 9 S Z W 1 v d m V k J T I w Q 2 9 s d W 1 u c z M 8 L 0 l 0 Z W 1 Q Y X R o P j w v S X R l b U x v Y 2 F 0 a W 9 u P j x T d G F i b G V F b n R y a W V z I C 8 + P C 9 J d G V t P j x J d G V t P j x J d G V t T G 9 j Y X R p b 2 4 + P E l 0 Z W 1 U e X B l P k Z v c m 1 1 b G E 8 L 0 l 0 Z W 1 U e X B l P j x J d G V t U G F 0 a D 5 T Z W N 0 a W 9 u M S 9 R U l 9 E Z X N w Y W N o b 3 M v U m V u Y W 1 l Z C U y M E N v b H V t b n M x P C 9 J d G V t U G F 0 a D 4 8 L 0 l 0 Z W 1 M b 2 N h d G l v b j 4 8 U 3 R h Y m x l R W 5 0 c m l l c y A v P j w v S X R l b T 4 8 S X R l b T 4 8 S X R l b U x v Y 2 F 0 a W 9 u P j x J d G V t V H l w Z T 5 G b 3 J t d W x h P C 9 J d G V t V H l w Z T 4 8 S X R l b V B h d G g + U 2 V j d G l v b j E v U V J f T G 9 j Y W x p Z G F k Z S 9 T b 3 V y Y 2 U 8 L 0 l 0 Z W 1 Q Y X R o P j w v S X R l b U x v Y 2 F 0 a W 9 u P j x T d G F i b G V F b n R y a W V z I C 8 + P C 9 J d G V t P j x J d G V t P j x J d G V t T G 9 j Y X R p b 2 4 + P E l 0 Z W 1 U e X B l P k Z v c m 1 1 b G E 8 L 0 l 0 Z W 1 U e X B l P j x J d G V t U G F 0 a D 5 T Z W N 0 a W 9 u M S 9 R U l 9 M b 2 N h b G l k Y W R l L 1 J l b W 9 2 Z W Q l M j B D b 2 x 1 b W 5 z P C 9 J d G V t U G F 0 a D 4 8 L 0 l 0 Z W 1 M b 2 N h d G l v b j 4 8 U 3 R h Y m x l R W 5 0 c m l l c y A v P j w v S X R l b T 4 8 S X R l b T 4 8 S X R l b U x v Y 2 F 0 a W 9 u P j x J d G V t V H l w Z T 5 G b 3 J t d W x h P C 9 J d G V t V H l w Z T 4 8 S X R l b V B h d G g + U 2 V j d G l v b j E v U V J f T G 9 j Y W x p Z G F k Z S 9 S Z W 9 y Z G V y Z W Q l M j B D b 2 x 1 b W 5 z P C 9 J d G V t U G F 0 a D 4 8 L 0 l 0 Z W 1 M b 2 N h d G l v b j 4 8 U 3 R h Y m x l R W 5 0 c m l l c y A v P j w v S X R l b T 4 8 S X R l b T 4 8 S X R l b U x v Y 2 F 0 a W 9 u P j x J d G V t V H l w Z T 5 G b 3 J t d W x h P C 9 J d G V t V H l w Z T 4 8 S X R l b V B h d G g + U 2 V j d G l v b j E v U V J f T G 9 j Y W x p Z G F k Z S 9 S Z W 1 v d m V k J T I w Q 2 9 s d W 1 u c z E 8 L 0 l 0 Z W 1 Q Y X R o P j w v S X R l b U x v Y 2 F 0 a W 9 u P j x T d G F i b G V F b n R y a W V z I C 8 + P C 9 J d G V t P j x J d G V t P j x J d G V t T G 9 j Y X R p b 2 4 + P E l 0 Z W 1 U e X B l P k Z v c m 1 1 b G E 8 L 0 l 0 Z W 1 U e X B l P j x J d G V t U G F 0 a D 5 T Z W N 0 a W 9 u M S 9 R U l 9 M b 2 N h b G l k Y W R l L 0 F k Z G V k J T I w Q 3 V z d G 9 t P C 9 J d G V t U G F 0 a D 4 8 L 0 l 0 Z W 1 M b 2 N h d G l v b j 4 8 U 3 R h Y m x l R W 5 0 c m l l c y A v P j w v S X R l b T 4 8 S X R l b T 4 8 S X R l b U x v Y 2 F 0 a W 9 u P j x J d G V t V H l w Z T 5 G b 3 J t d W x h P C 9 J d G V t V H l w Z T 4 8 S X R l b V B h d G g + U 2 V j d G l v b j E v U V J f T G 9 j Y W x p Z G F k Z S 9 S Z W 1 v d m V k J T I w Q 2 9 s d W 1 u c z I 8 L 0 l 0 Z W 1 Q Y X R o P j w v S X R l b U x v Y 2 F 0 a W 9 u P j x T d G F i b G V F b n R y a W V z I C 8 + P C 9 J d G V t P j x J d G V t P j x J d G V t T G 9 j Y X R p b 2 4 + P E l 0 Z W 1 U e X B l P k Z v c m 1 1 b G E 8 L 0 l 0 Z W 1 U e X B l P j x J d G V t U G F 0 a D 5 T Z W N 0 a W 9 u M S 9 R U l 9 M b 2 N h b G l k Y W R l L 1 J l b 3 J k Z X J l Z C U y M E N v b H V t b n M x P C 9 J d G V t U G F 0 a D 4 8 L 0 l 0 Z W 1 M b 2 N h d G l v b j 4 8 U 3 R h Y m x l R W 5 0 c m l l c y A v P j w v S X R l b T 4 8 S X R l b T 4 8 S X R l b U x v Y 2 F 0 a W 9 u P j x J d G V t V H l w Z T 5 G b 3 J t d W x h P C 9 J d G V t V H l w Z T 4 8 S X R l b V B h d G g + U 2 V j d G l v b j E v U V J f T G 9 j Y W x p Z G F k Z S 9 D a G F u Z 2 V k J T I w V H l w Z T w v S X R l b V B h d G g + P C 9 J d G V t T G 9 j Y X R p b 2 4 + P F N 0 Y W J s Z U V u d H J p Z X M g L z 4 8 L 0 l 0 Z W 0 + P E l 0 Z W 0 + P E l 0 Z W 1 M b 2 N h d G l v b j 4 8 S X R l b V R 5 c G U + R m 9 y b X V s Y T w v S X R l b V R 5 c G U + P E l 0 Z W 1 Q Y X R o P l N l Y 3 R p b 2 4 x L 1 F S X 0 x v Y 2 F s a W R h Z G U v T W V y Z 2 V k J T I w Q 2 9 s d W 1 u c z w v S X R l b V B h d G g + P C 9 J d G V t T G 9 j Y X R p b 2 4 + P F N 0 Y W J s Z U V u d H J p Z X M g L z 4 8 L 0 l 0 Z W 0 + P E l 0 Z W 0 + P E l 0 Z W 1 M b 2 N h d G l v b j 4 8 S X R l b V R 5 c G U + R m 9 y b X V s Y T w v S X R l b V R 5 c G U + P E l 0 Z W 1 Q Y X R o P l N l Y 3 R p b 2 4 x L 1 F S X 0 x v Y 2 F s a W R h Z G U v U m V u Y W 1 l Z C U y M E N v b H V t b n M 8 L 0 l 0 Z W 1 Q Y X R o P j w v S X R l b U x v Y 2 F 0 a W 9 u P j x T d G F i b G V F b n R y a W V z I C 8 + P C 9 J d G V t P j x J d G V t P j x J d G V t T G 9 j Y X R p b 2 4 + P E l 0 Z W 1 U e X B l P k Z v c m 1 1 b G E 8 L 0 l 0 Z W 1 U e X B l P j x J d G V t U G F 0 a D 5 T Z W N 0 a W 9 u M S 9 R U l 9 M b 2 N h b G l k Y W R l L 1 J l b W 9 2 Z W Q l M j B D b 2 x 1 b W 5 z M z w v S X R l b V B h d G g + P C 9 J d G V t T G 9 j Y X R p b 2 4 + P F N 0 Y W J s Z U V u d H J p Z X M g L z 4 8 L 0 l 0 Z W 0 + P E l 0 Z W 0 + P E l 0 Z W 1 M b 2 N h d G l v b j 4 8 S X R l b V R 5 c G U + R m 9 y b X V s Y T w v S X R l b V R 5 c G U + P E l 0 Z W 1 Q Y X R o P l N l Y 3 R p b 2 4 x L 1 F S X 0 x v Y 2 F s a W R h Z G U v U 2 9 y d G V k J T I w U m 9 3 c z w v S X R l b V B h d G g + P C 9 J d G V t T G 9 j Y X R p b 2 4 + P F N 0 Y W J s Z U V u d H J p Z X M g L z 4 8 L 0 l 0 Z W 0 + P E l 0 Z W 0 + P E l 0 Z W 1 M b 2 N h d G l v b j 4 8 S X R l b V R 5 c G U + R m 9 y b X V s Y T w v S X R l b V R 5 c G U + P E l 0 Z W 1 Q Y X R o P l N l Y 3 R p b 2 4 x L 1 F S X 0 x v Y 2 F s a W R h Z G U v U m V t b 3 Z l Z C U y M E R 1 c G x p Y 2 F 0 Z X M 8 L 0 l 0 Z W 1 Q Y X R o P j w v S X R l b U x v Y 2 F 0 a W 9 u P j x T d G F i b G V F b n R y a W V z I C 8 + P C 9 J d G V t P j x J d G V t P j x J d G V t T G 9 j Y X R p b 2 4 + P E l 0 Z W 1 U e X B l P k Z v c m 1 1 b G E 8 L 0 l 0 Z W 1 U e X B l P j x J d G V t U G F 0 a D 5 T Z W N 0 a W 9 u M S 9 R U l 9 M b 2 N h b G l k Y W R l L 0 F k Z G V k J T I w S W 5 k Z X g 8 L 0 l 0 Z W 1 Q Y X R o P j w v S X R l b U x v Y 2 F 0 a W 9 u P j x T d G F i b G V F b n R y a W V z I C 8 + P C 9 J d G V t P j x J d G V t P j x J d G V t T G 9 j Y X R p b 2 4 + P E l 0 Z W 1 U e X B l P k Z v c m 1 1 b G E 8 L 0 l 0 Z W 1 U e X B l P j x J d G V t U G F 0 a D 5 T Z W N 0 a W 9 u M S 9 R U l 9 M b 2 N h b G l k Y W R l L 1 J l b 3 J k Z X J l Z C U y M E N v b H V t b n M y P C 9 J d G V t U G F 0 a D 4 8 L 0 l 0 Z W 1 M b 2 N h d G l v b j 4 8 U 3 R h Y m x l R W 5 0 c m l l c y A v P j w v S X R l b T 4 8 S X R l b T 4 8 S X R l b U x v Y 2 F 0 a W 9 u P j x J d G V t V H l w Z T 5 G b 3 J t d W x h P C 9 J d G V t V H l w Z T 4 8 S X R l b V B h d G g + U 2 V j d G l v b j E v U V J f T G 9 j Y W x p Z G F k Z S 9 S Z W 5 h b W V k J T I w Q 2 9 s d W 1 u c z E 8 L 0 l 0 Z W 1 Q Y X R o P j w v S X R l b U x v Y 2 F 0 a W 9 u P j x T d G F i b G V F b n R y a W V z I C 8 + P C 9 J d G V t P j x J d G V t P j x J d G V t T G 9 j Y X R p b 2 4 + P E l 0 Z W 1 U e X B l P k Z v c m 1 1 b G E 8 L 0 l 0 Z W 1 U e X B l P j x J d G V t U G F 0 a D 5 T Z W N 0 a W 9 u M S 9 U Q l 9 F c 3 R h Z G 9 z P C 9 J d G V t U G F 0 a D 4 8 L 0 l 0 Z W 1 M b 2 N h d G l v b j 4 8 U 3 R h Y m x l R W 5 0 c m l l c z 4 8 R W 5 0 c n k g V H l w Z T 0 i S X N Q c m l 2 Y X R l I i B W Y W x 1 Z T 0 i b D A i I C 8 + P E V u d H J 5 I F R 5 c G U 9 I l F 1 Z X J 5 S U Q i I F Z h b H V l P S J z M T E 0 N j Q 0 N z c t Y W Q 2 M C 0 0 N z h k L T l h Y T A t O D E 0 O T Q 3 N G V k Z m M 0 I i A v P j x F b n R y e S B U e X B l P S J C d W Z m Z X J O Z X h 0 U m V m c m V z a C I g V m F s d W U 9 I m w x I i A v P j x F b n R y e S B U e X B l P S J S Z X N 1 b H R U e X B l I i B W Y W x 1 Z T 0 i c 1 R h Y m x l I i A v P j x F b n R y e S B U e X B l P S J O Y W 1 l V X B k Y X R l Z E F m d G V y R m l s b C I g V m F s d W U 9 I m w x I i A v P j x F b n R y e S B U e X B l P S J O Y X Z p Z 2 F 0 a W 9 u U 3 R l c E 5 h b W U i I F Z h b H V l P S J z T m F 2 a W d h d G l v b i I g L z 4 8 R W 5 0 c n k g V H l w Z T 0 i U X V l c n l H c m 9 1 c E l E I i B W Y W x 1 Z T 0 i c 2 Q z N D I z Y j R k L T l l Y W I t N G E z M i 1 i N z c 4 L T R k O W I 1 M D g 5 M z Q z M i 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B Z G R l Z F R v R G F 0 Y U 1 v Z G V s I i B W Y W x 1 Z T 0 i b D A i I C 8 + P E V u d H J 5 I F R 5 c G U 9 I k Z p b G x F c n J v c k N v Z G U i I F Z h b H V l P S J z V W 5 r b m 9 3 b i I g L z 4 8 R W 5 0 c n k g V H l w Z T 0 i R m l s b E x h c 3 R V c G R h d G V k I i B W Y W x 1 Z T 0 i Z D I w M j Y t M D E t M j h U M D E 6 M D I 6 M z I u M j U 1 M T E x N F o i I C 8 + P E V u d H J 5 I F R 5 c G U 9 I k Z p b G x T d G F 0 d X M i I F Z h b H V l P S J z Q 2 9 t c G x l d G U i I C 8 + P C 9 T d G F i b G V F b n R y a W V z P j w v S X R l b T 4 8 S X R l b T 4 8 S X R l b U x v Y 2 F 0 a W 9 u P j x J d G V t V H l w Z T 5 G b 3 J t d W x h P C 9 J d G V t V H l w Z T 4 8 S X R l b V B h d G g + U 2 V j d G l v b j E v V E J f R X N 0 Y W R v c y 9 T b 3 V y Y 2 U 8 L 0 l 0 Z W 1 Q Y X R o P j w v S X R l b U x v Y 2 F 0 a W 9 u P j x T d G F i b G V F b n R y a W V z I C 8 + P C 9 J d G V t P j x J d G V t P j x J d G V t T G 9 j Y X R p b 2 4 + P E l 0 Z W 1 U e X B l P k Z v c m 1 1 b G E 8 L 0 l 0 Z W 1 U e X B l P j x J d G V t U G F 0 a D 5 T Z W N 0 a W 9 u M S 9 U Q l 9 F c 3 R h Z G 9 z L 0 N o Y W 5 n Z W Q l M j B U e X B l P C 9 J d G V t U G F 0 a D 4 8 L 0 l 0 Z W 1 M b 2 N h d G l v b j 4 8 U 3 R h Y m x l R W 5 0 c m l l c y A v P j w v S X R l b T 4 8 S X R l b T 4 8 S X R l b U x v Y 2 F 0 a W 9 u P j x J d G V t V H l w Z T 5 G b 3 J t d W x h P C 9 J d G V t V H l w Z T 4 8 S X R l b V B h d G g + U 2 V j d G l v b j E v V E J f R X N 0 Y W R v c y 9 Q c m 9 t b 3 R l Z C U y M E h l Y W R l c n M 8 L 0 l 0 Z W 1 Q Y X R o P j w v S X R l b U x v Y 2 F 0 a W 9 u P j x T d G F i b G V F b n R y a W V z I C 8 + P C 9 J d G V t P j x J d G V t P j x J d G V t T G 9 j Y X R p b 2 4 + P E l 0 Z W 1 U e X B l P k Z v c m 1 1 b G E 8 L 0 l 0 Z W 1 U e X B l P j x J d G V t U G F 0 a D 5 T Z W N 0 a W 9 u M S 9 U Q l 9 F c 3 R h Z G 9 z L 0 N o Y W 5 n Z W Q l M j B U e X B l M T w v S X R l b V B h d G g + P C 9 J d G V t T G 9 j Y X R p b 2 4 + P F N 0 Y W J s Z U V u d H J p Z X M g L z 4 8 L 0 l 0 Z W 0 + P E l 0 Z W 0 + P E l 0 Z W 1 M b 2 N h d G l v b j 4 8 S X R l b V R 5 c G U + R m 9 y b X V s Y T w v S X R l b V R 5 c G U + P E l 0 Z W 1 Q Y X R o P l N l Y 3 R p b 2 4 x L 1 F S X 0 x v Y 2 F s a W R h Z G U v T W V y Z 2 V k J T I w U X V l c m l l c z w v S X R l b V B h d G g + P C 9 J d G V t T G 9 j Y X R p b 2 4 + P F N 0 Y W J s Z U V u d H J p Z X M g L z 4 8 L 0 l 0 Z W 0 + P E l 0 Z W 0 + P E l 0 Z W 1 M b 2 N h d G l v b j 4 8 S X R l b V R 5 c G U + R m 9 y b X V s Y T w v S X R l b V R 5 c G U + P E l 0 Z W 1 Q Y X R o P l N l Y 3 R p b 2 4 x L 1 F S X 0 x v Y 2 F s a W R h Z G U v R X h w Y W 5 k Z W Q l M j B U Q l 9 F c 3 R h Z G 9 z P C 9 J d G V t U G F 0 a D 4 8 L 0 l 0 Z W 1 M b 2 N h d G l v b j 4 8 U 3 R h Y m x l R W 5 0 c m l l c y A v P j w v S X R l b T 4 8 S X R l b T 4 8 S X R l b U x v Y 2 F 0 a W 9 u P j x J d G V t V H l w Z T 5 G b 3 J t d W x h P C 9 J d G V t V H l w Z T 4 8 S X R l b V B h d G g + U 2 V j d G l v b j E v U V J f T G 9 j Y W x p Z G F k Z S 9 S Z W 1 v d m V k J T I w Q 2 9 s d W 1 u c z Q 8 L 0 l 0 Z W 1 Q Y X R o P j w v S X R l b U x v Y 2 F 0 a W 9 u P j x T d G F i b G V F b n R y a W V z I C 8 + P C 9 J d G V t P j x J d G V t P j x J d G V t T G 9 j Y X R p b 2 4 + P E l 0 Z W 1 U e X B l P k Z v c m 1 1 b G E 8 L 0 l 0 Z W 1 U e X B l P j x J d G V t U G F 0 a D 5 T Z W N 0 a W 9 u M S 9 R U l 9 M b 2 N h b G l k Y W R l L 1 J l b m F t Z W Q l M j B D b 2 x 1 b W 5 z M j w v S X R l b V B h d G g + P C 9 J d G V t T G 9 j Y X R p b 2 4 + P F N 0 Y W J s Z U V u d H J p Z X M g L z 4 8 L 0 l 0 Z W 0 + P E l 0 Z W 0 + P E l 0 Z W 1 M b 2 N h d G l v b j 4 8 S X R l b V R 5 c G U + R m 9 y b X V s Y T w v S X R l b V R 5 c G U + P E l 0 Z W 1 Q Y X R o P l N l Y 3 R p b 2 4 x L 1 F S X 0 R l c 3 B h Y 2 h v c y 9 S Z W 9 y Z G V y Z W Q l M j B D b 2 x 1 b W 5 z M j w v S X R l b V B h d G g + P C 9 J d G V t T G 9 j Y X R p b 2 4 + P F N 0 Y W J s Z U V u d H J p Z X M g L z 4 8 L 0 l 0 Z W 0 + P E l 0 Z W 0 + P E l 0 Z W 1 M b 2 N h d G l v b j 4 8 S X R l b V R 5 c G U + R m 9 y b X V s Y T w v S X R l b V R 5 c G U + P E l 0 Z W 1 Q Y X R o P l N l Y 3 R p b 2 4 x L 1 F S X 0 R l c 3 B h Y 2 h v c y 9 B Z G R l Z C U y M E l u Z G V 4 P C 9 J d G V t U G F 0 a D 4 8 L 0 l 0 Z W 1 M b 2 N h d G l v b j 4 8 U 3 R h Y m x l R W 5 0 c m l l c y A v P j w v S X R l b T 4 8 S X R l b T 4 8 S X R l b U x v Y 2 F 0 a W 9 u P j x J d G V t V H l w Z T 5 G b 3 J t d W x h P C 9 J d G V t V H l w Z T 4 8 S X R l b V B h d G g + U 2 V j d G l v b j E v U V J f R G V z c G F j a G 9 z L 1 J l b m F t Z W Q l M j B D b 2 x 1 b W 5 z M j w v S X R l b V B h d G g + P C 9 J d G V t T G 9 j Y X R p b 2 4 + P F N 0 Y W J s Z U V u d H J p Z X M g L z 4 8 L 0 l 0 Z W 0 + P E l 0 Z W 0 + P E l 0 Z W 1 M b 2 N h d G l v b j 4 8 S X R l b V R 5 c G U + R m 9 y b X V s Y T w v S X R l b V R 5 c G U + P E l 0 Z W 1 Q Y X R o P l N l Y 3 R p b 2 4 x L 1 F S X 0 R l c 3 B h Y 2 h v c y 9 S Z W 9 y Z G V y Z W Q l M j B D b 2 x 1 b W 5 z M z w v S X R l b V B h d G g + P C 9 J d G V t T G 9 j Y X R p b 2 4 + P F N 0 Y W J s Z U V u d H J p Z X M g L z 4 8 L 0 l 0 Z W 0 + P E l 0 Z W 0 + P E l 0 Z W 1 M b 2 N h d G l v b j 4 8 S X R l b V R 5 c G U + R m 9 y b X V s Y T w v S X R l b V R 5 c G U + P E l 0 Z W 1 Q Y X R o P l N l Y 3 R p b 2 4 x L 1 F S X 0 V u d H J l Z 2 F z L 1 J l b 3 J k Z X J l Z C U y M E N v b H V t b n M 8 L 0 l 0 Z W 1 Q Y X R o P j w v S X R l b U x v Y 2 F 0 a W 9 u P j x T d G F i b G V F b n R y a W V z I C 8 + P C 9 J d G V t P j x J d G V t P j x J d G V t T G 9 j Y X R p b 2 4 + P E l 0 Z W 1 U e X B l P k Z v c m 1 1 b G E 8 L 0 l 0 Z W 1 U e X B l P j x J d G V t U G F 0 a D 5 T Z W N 0 a W 9 u M S 9 R U l 9 F b n R y Z W d h c y 9 N Z X J n Z W Q l M j B R d W V y a W V z P C 9 J d G V t U G F 0 a D 4 8 L 0 l 0 Z W 1 M b 2 N h d G l v b j 4 8 U 3 R h Y m x l R W 5 0 c m l l c y A v P j w v S X R l b T 4 8 S X R l b T 4 8 S X R l b U x v Y 2 F 0 a W 9 u P j x J d G V t V H l w Z T 5 G b 3 J t d W x h P C 9 J d G V t V H l w Z T 4 8 S X R l b V B h d G g + U 2 V j d G l v b j E v U V J f R W 5 0 c m V n Y X M v R X h w Y W 5 k Z W Q l M j B R U l 9 E Z X N w Y W N o b 3 M 8 L 0 l 0 Z W 1 Q Y X R o P j w v S X R l b U x v Y 2 F 0 a W 9 u P j x T d G F i b G V F b n R y a W V z I C 8 + P C 9 J d G V t P j x J d G V t P j x J d G V t T G 9 j Y X R p b 2 4 + P E l 0 Z W 1 U e X B l P k Z v c m 1 1 b G E 8 L 0 l 0 Z W 1 U e X B l P j x J d G V t U G F 0 a D 5 T Z W N 0 a W 9 u M S 9 R U l 9 F b n R y Z W d h c y 9 S Z W 1 v d m V k J T I w Q 2 9 s d W 1 u c z I 8 L 0 l 0 Z W 1 Q Y X R o P j w v S X R l b U x v Y 2 F 0 a W 9 u P j x T d G F i b G V F b n R y a W V z I C 8 + P C 9 J d G V t P j x J d G V t P j x J d G V t T G 9 j Y X R p b 2 4 + P E l 0 Z W 1 U e X B l P k Z v c m 1 1 b G E 8 L 0 l 0 Z W 1 U e X B l P j x J d G V t U G F 0 a D 5 T Z W N 0 a W 9 u M S 9 R U l 9 F b n R y Z W d h c y 9 S Z W 5 h b W V k J T I w Q 2 9 s d W 1 u c z w v S X R l b V B h d G g + P C 9 J d G V t T G 9 j Y X R p b 2 4 + P F N 0 Y W J s Z U V u d H J p Z X M g L z 4 8 L 0 l 0 Z W 0 + P E l 0 Z W 0 + P E l 0 Z W 1 M b 2 N h d G l v b j 4 8 S X R l b V R 5 c G U + R m 9 y b X V s Y T w v S X R l b V R 5 c G U + P E l 0 Z W 1 Q Y X R o P l N l Y 3 R p b 2 4 x L 1 F S X 0 V u d H J l Z 2 F z L 1 J l b 3 J k Z X J l Z C U y M E N v b H V t b n M x P C 9 J d G V t U G F 0 a D 4 8 L 0 l 0 Z W 1 M b 2 N h d G l v b j 4 8 U 3 R h Y m x l R W 5 0 c m l l c y A v P j w v S X R l b T 4 8 S X R l b T 4 8 S X R l b U x v Y 2 F 0 a W 9 u P j x J d G V t V H l w Z T 5 G b 3 J t d W x h P C 9 J d G V t V H l w Z T 4 8 S X R l b V B h d G g + U 2 V j d G l v b j E v U V J f R W 5 0 c m V n Y X M v Q W R k Z W Q l M j B J b m R l e D w v S X R l b V B h d G g + P C 9 J d G V t T G 9 j Y X R p b 2 4 + P F N 0 Y W J s Z U V u d H J p Z X M g L z 4 8 L 0 l 0 Z W 0 + P E l 0 Z W 0 + P E l 0 Z W 1 M b 2 N h d G l v b j 4 8 S X R l b V R 5 c G U + R m 9 y b X V s Y T w v S X R l b V R 5 c G U + P E l 0 Z W 1 Q Y X R o P l N l Y 3 R p b 2 4 x L 1 F S X 0 V u d H J l Z 2 F z L 1 J l b m F t Z W Q l M j B D b 2 x 1 b W 5 z M T w v S X R l b V B h d G g + P C 9 J d G V t T G 9 j Y X R p b 2 4 + P F N 0 Y W J s Z U V u d H J p Z X M g L z 4 8 L 0 l 0 Z W 0 + P E l 0 Z W 0 + P E l 0 Z W 1 M b 2 N h d G l v b j 4 8 S X R l b V R 5 c G U + R m 9 y b X V s Y T w v S X R l b V R 5 c G U + P E l 0 Z W 1 Q Y X R o P l N l Y 3 R p b 2 4 x L 1 F S X 0 V u d H J l Z 2 F z L 1 J l b 3 J k Z X J l Z C U y M E N v b H V t b n M y P C 9 J d G V t U G F 0 a D 4 8 L 0 l 0 Z W 1 M b 2 N h d G l v b j 4 8 U 3 R h Y m x l R W 5 0 c m l l c y A v P j w v S X R l b T 4 8 S X R l b T 4 8 S X R l b U x v Y 2 F 0 a W 9 u P j x J d G V t V H l w Z T 5 G b 3 J t d W x h P C 9 J d G V t V H l w Z T 4 8 S X R l b V B h d G g + U 2 V j d G l v b j E v U V J f R W 5 0 c m V n Y X M v U m V t b 3 Z l Z C U y M E N v b H V t b n M z P C 9 J d G V t U G F 0 a D 4 8 L 0 l 0 Z W 1 M b 2 N h d G l v b j 4 8 U 3 R h Y m x l R W 5 0 c m l l c y A v P j w v S X R l b T 4 8 S X R l b T 4 8 S X R l b U x v Y 2 F 0 a W 9 u P j x J d G V t V H l w Z T 5 G b 3 J t d W x h P C 9 J d G V t V H l w Z T 4 8 S X R l b V B h d G g + U 2 V j d G l v b j E v V E J f U H J v Z H V 0 b 3 M v U m V u Y W 1 l Z C U y M E N v b H V t b n M y P C 9 J d G V t U G F 0 a D 4 8 L 0 l 0 Z W 1 M b 2 N h d G l v b j 4 8 U 3 R h Y m x l R W 5 0 c m l l c y A v P j w v S X R l b T 4 8 S X R l b T 4 8 S X R l b U x v Y 2 F 0 a W 9 u P j x J d G V t V H l w Z T 5 G b 3 J t d W x h P C 9 J d G V t V H l w Z T 4 8 S X R l b V B h d G g + U 2 V j d G l v b j E v V E J f V m V p Y 3 V s b 3 M v U m V u Y W 1 l Z C U y M E N v b H V t b n M x P C 9 J d G V t U G F 0 a D 4 8 L 0 l 0 Z W 1 M b 2 N h d G l v b j 4 8 U 3 R h Y m x l R W 5 0 c m l l c y A v P j w v S X R l b T 4 8 S X R l b T 4 8 S X R l b U x v Y 2 F 0 a W 9 u P j x J d G V t V H l w Z T 5 G b 3 J t d W x h P C 9 J d G V t V H l w Z T 4 8 S X R l b V B h d G g + U 2 V j d G l v b j E v V E J f U G V k a W R v c y 9 S Z W 5 h b W V k J T I w Q 2 9 s d W 1 u c z w v S X R l b V B h d G g + P C 9 J d G V t T G 9 j Y X R p b 2 4 + P F N 0 Y W J s Z U V u d H J p Z X M g L z 4 8 L 0 l 0 Z W 0 + P E l 0 Z W 0 + P E l 0 Z W 1 M b 2 N h d G l v b j 4 8 S X R l b V R 5 c G U + R m 9 y b X V s Y T w v S X R l b V R 5 c G U + P E l 0 Z W 1 Q Y X R o P l N l Y 3 R p b 2 4 x L 1 F S X 0 V u d H J l Z 2 F z L 1 J l b m F t Z W Q l M j B J R C U y M E N v b H V t b j w v S X R l b V B h d G g + P C 9 J d G V t T G 9 j Y X R p b 2 4 + P F N 0 Y W J s Z U V u d H J p Z X M g L z 4 8 L 0 l 0 Z W 0 + P E l 0 Z W 0 + P E l 0 Z W 1 M b 2 N h d G l v b j 4 8 S X R l b V R 5 c G U + R m 9 y b X V s Y T w v S X R l b V R 5 c G U + P E l 0 Z W 1 Q Y X R o P l N l Y 3 R p b 2 4 x L 1 F S X 0 R l c 3 B h Y 2 h v c y 9 S Z W 5 h b W V k J T I w S U Q l M j B D b 2 x 1 b W 4 8 L 0 l 0 Z W 1 Q Y X R o P j w v S X R l b U x v Y 2 F 0 a W 9 u P j x T d G F i b G V F b n R y a W V z I C 8 + P C 9 J d G V t P j x J d G V t P j x J d G V t T G 9 j Y X R p b 2 4 + P E l 0 Z W 1 U e X B l P k Z v c m 1 1 b G E 8 L 0 l 0 Z W 1 U e X B l P j x J d G V t U G F 0 a D 5 T Z W N 0 a W 9 u M S 9 R U l 9 M b 2 N h b G l k Y W R l L 1 J l b m F t Z W Q l M j B J R C U y M E N v b H V t b j w v S X R l b V B h d G g + P C 9 J d G V t T G 9 j Y X R p b 2 4 + P F N 0 Y W J s Z U V u d H J p Z X M g L z 4 8 L 0 l 0 Z W 0 + P E l 0 Z W 0 + P E l 0 Z W 1 M b 2 N h d G l v b j 4 8 S X R l b V R 5 c G U + R m 9 y b X V s Y T w v S X R l b V R 5 c G U + P E l 0 Z W 1 Q Y X R o P l N l Y 3 R p b 2 4 x L 0 R J T V 9 M b 2 N h b G l k Y W R l P C 9 J d G V t U G F 0 a D 4 8 L 0 l 0 Z W 1 M b 2 N h d G l v b j 4 8 U 3 R h Y m x l R W 5 0 c m l l c z 4 8 R W 5 0 c n k g V H l w Z T 0 i U X V l c n l J R C I g V m F s d W U 9 I n N h Y 2 Y 3 N W U 4 N C 1 l Z W U z L T R j Z W M t O T F h N y 1 j N G N h N T U x Z j E 2 N j A i I C 8 + P E V u d H J 5 I F R 5 c G U 9 I k x v Y W R l Z F R v Q W 5 h b H l z a X N T Z X J 2 a W N l c y I g V m F s d W U 9 I m w w I i A v P j x F b n R y e S B U e X B l P S J G a W x s Q 2 9 s d W 1 u V H l w Z X M i I F Z h b H V l P S J z Q X d V R k J n W U c i I C 8 + P E V u d H J 5 I F R 5 c G U 9 I k Z p b G x D b 2 x 1 b W 5 O Y W 1 l c y I g V m F s d W U 9 I n N b J n F 1 b 3 Q 7 S U Q m c X V v d D s s J n F 1 b 3 Q 7 T G F 0 J n F 1 b 3 Q 7 L C Z x d W 9 0 O 0 x v b i Z x d W 9 0 O y w m c X V v d D t V R i B k Y S B l b n R y Z W d h J n F 1 b 3 Q 7 L C Z x d W 9 0 O 0 V z d G F k b y Z x d W 9 0 O y w m c X V v d D t S Z W d p w 6 N v J n F 1 b 3 Q 7 X S I g L z 4 8 R W 5 0 c n k g V H l w Z T 0 i R m l s b F N 0 Y X R 1 c y I g V m F s d W U 9 I n N D b 2 1 w b G V 0 Z S I g L z 4 8 R W 5 0 c n k g V H l w Z T 0 i R m l s b E N v d W 5 0 I i B W Y W x 1 Z T 0 i b D I 3 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E 9 i a m V j d F R 5 c G U i I F Z h b H V l P S J z U G l 2 b 3 R U Y W J s Z S I g L z 4 8 R W 5 0 c n k g V H l w Z T 0 i R m l s b F R v R G F 0 Y U 1 v Z G V s R W 5 h Y m x l Z C I g V m F s d W U 9 I m w x I i A v P j x F b n R y e S B U e X B l P S J J c 1 B y a X Z h d G U i I F Z h b H V l P S J s M C I g L z 4 8 R W 5 0 c n k g V H l w Z T 0 i R m l s b G V k Q 2 9 t c G x l d G V S Z X N 1 b H R U b 1 d v c m t z a G V l d C I g V m F s d W U 9 I m w w I i A v P j x F b n R y e S B U e X B l P S J G a W x s T G F z d F V w Z G F 0 Z W Q i I F Z h b H V l P S J k M j A y N i 0 w M S 0 y O F Q w N T o w N z o x M i 4 z N j k 2 N z A 2 W i I g L z 4 8 R W 5 0 c n k g V H l w Z T 0 i U m V j b 3 Z l c n l U Y X J n Z X R T a G V l d C I g V m F s d W U 9 I n N E S U 1 f T G 9 j Y W x p Z G F k Z S I g L z 4 8 R W 5 0 c n k g V H l w Z T 0 i U m V j b 3 Z l c n l U Y X J n Z X R D b 2 x 1 b W 4 i I F Z h b H V l P S J s M S I g L z 4 8 R W 5 0 c n k g V H l w Z T 0 i U m V j b 3 Z l c n l U Y X J n Z X R S b 3 c i I F Z h b H V l P S J s M S I g L z 4 8 R W 5 0 c n k g V H l w Z T 0 i U m V s Y X R p b 2 5 z a G l w S W 5 m b 0 N v b n R h a W 5 l c i I g V m F s d W U 9 I n N 7 J n F 1 b 3 Q 7 Y 2 9 s d W 1 u Q 2 9 1 b n Q m c X V v d D s 6 N i w m c X V v d D t r Z X l D b 2 x 1 b W 5 O Y W 1 l c y Z x d W 9 0 O z p b X S w m c X V v d D t x d W V y e V J l b G F 0 a W 9 u c 2 h p c H M m c X V v d D s 6 W 1 0 s J n F 1 b 3 Q 7 Y 2 9 s d W 1 u S W R l b n R p d G l l c y Z x d W 9 0 O z p b J n F 1 b 3 Q 7 U 2 V j d G l v b j E v R E l N X 0 x v Y 2 F s a W R h Z G U v Q W R k Z W Q g S W 5 k Z X g u e 0 l u Z G V 4 L D J 9 J n F 1 b 3 Q 7 L C Z x d W 9 0 O 1 N l Y 3 R p b 2 4 x L 0 R J T V 9 M b 2 N h b G l k Y W R l L 0 N o Y W 5 n Z W Q g V H l w Z T E u e 0 x h d C x M b 2 4 u M S w x f S Z x d W 9 0 O y w m c X V v d D t T Z W N 0 a W 9 u M S 9 E S U 1 f T G 9 j Y W x p Z G F k Z S 9 D a G F u Z 2 V k I F R 5 c G U x L n t M Y X Q s T G 9 u L j I s M n 0 m c X V v d D s s J n F 1 b 3 Q 7 U 2 V j d G l v b j E v R E l N X 0 x v Y 2 F s a W R h Z G U v Q W R k Z W Q g S W 5 k Z X g u e 1 V G I G R h I G V u d H J l Z 2 E s M X 0 m c X V v d D s s J n F 1 b 3 Q 7 U 2 V j d G l v b j E v V E J f R X N 0 Y W R v c y 9 D a G F u Z 2 V k I F R 5 c G U x L n t F c 3 R h Z G 8 s M X 0 m c X V v d D s s J n F 1 b 3 Q 7 U 2 V j d G l v b j E v V E J f R X N 0 Y W R v c y 9 D a G F u Z 2 V k I F R 5 c G U x L n t S Z W d p w 6 N v L D J 9 J n F 1 b 3 Q 7 X S w m c X V v d D t D b 2 x 1 b W 5 D b 3 V u d C Z x d W 9 0 O z o 2 L C Z x d W 9 0 O 0 t l e U N v b H V t b k 5 h b W V z J n F 1 b 3 Q 7 O l t d L C Z x d W 9 0 O 0 N v b H V t b k l k Z W 5 0 a X R p Z X M m c X V v d D s 6 W y Z x d W 9 0 O 1 N l Y 3 R p b 2 4 x L 0 R J T V 9 M b 2 N h b G l k Y W R l L 0 F k Z G V k I E l u Z G V 4 L n t J b m R l e C w y f S Z x d W 9 0 O y w m c X V v d D t T Z W N 0 a W 9 u M S 9 E S U 1 f T G 9 j Y W x p Z G F k Z S 9 D a G F u Z 2 V k I F R 5 c G U x L n t M Y X Q s T G 9 u L j E s M X 0 m c X V v d D s s J n F 1 b 3 Q 7 U 2 V j d G l v b j E v R E l N X 0 x v Y 2 F s a W R h Z G U v Q 2 h h b m d l Z C B U e X B l M S 5 7 T G F 0 L E x v b i 4 y L D J 9 J n F 1 b 3 Q 7 L C Z x d W 9 0 O 1 N l Y 3 R p b 2 4 x L 0 R J T V 9 M b 2 N h b G l k Y W R l L 0 F k Z G V k I E l u Z G V 4 L n t V R i B k Y S B l b n R y Z W d h L D F 9 J n F 1 b 3 Q 7 L C Z x d W 9 0 O 1 N l Y 3 R p b 2 4 x L 1 R C X 0 V z d G F k b 3 M v Q 2 h h b m d l Z C B U e X B l M S 5 7 R X N 0 Y W R v L D F 9 J n F 1 b 3 Q 7 L C Z x d W 9 0 O 1 N l Y 3 R p b 2 4 x L 1 R C X 0 V z d G F k b 3 M v Q 2 h h b m d l Z C B U e X B l M S 5 7 U m V n a c O j b y w y f S Z x d W 9 0 O 1 0 s J n F 1 b 3 Q 7 U m V s Y X R p b 2 5 z a G l w S W 5 m b y Z x d W 9 0 O z p b X X 0 i I C 8 + P E V u d H J 5 I F R 5 c G U 9 I k Z p b G x F c n J v c k N v d W 5 0 I i B W Y W x 1 Z T 0 i b D A i I C 8 + P E V u d H J 5 I F R 5 c G U 9 I k Z p b G x F c n J v c k N v Z G U i I F Z h b H V l P S J z V W 5 r b m 9 3 b i I g L z 4 8 R W 5 0 c n k g V H l w Z T 0 i U X V l c n l H c m 9 1 c E l E I i B W Y W x 1 Z T 0 i c z Z l Y j g x M z Q 2 L W Q 3 Y 2 U t N G Q y M y 0 5 O T E x L T d m N z M 4 M m N l N j k 2 O S I g L z 4 8 R W 5 0 c n k g V H l w Z T 0 i Q W R k Z W R U b 0 R h d G F N b 2 R l b C I g V m F s d W U 9 I m w x I i A v P j x F b n R y e S B U e X B l P S J Q a X Z v d E 9 i a m V j d E 5 h b W U i I F Z h b H V l P S J z U z J E I V R C R F 9 T M k Q i I C 8 + P C 9 T d G F i b G V F b n R y a W V z P j w v S X R l b T 4 8 S X R l b T 4 8 S X R l b U x v Y 2 F 0 a W 9 u P j x J d G V t V H l w Z T 5 G b 3 J t d W x h P C 9 J d G V t V H l w Z T 4 8 S X R l b V B h d G g + U 2 V j d G l v b j E v R E l N X 0 x v Y 2 F s a W R h Z G U v U 2 9 1 c m N l P C 9 J d G V t U G F 0 a D 4 8 L 0 l 0 Z W 1 M b 2 N h d G l v b j 4 8 U 3 R h Y m x l R W 5 0 c m l l c y A v P j w v S X R l b T 4 8 S X R l b T 4 8 S X R l b U x v Y 2 F 0 a W 9 u P j x J d G V t V H l w Z T 5 G b 3 J t d W x h P C 9 J d G V t V H l w Z T 4 8 S X R l b V B h d G g + U 2 V j d G l v b j E v R E l N X 0 x v Y 2 F s a W R h Z G U v U m V t b 3 Z l Z C U y M E N v b H V t b n M 8 L 0 l 0 Z W 1 Q Y X R o P j w v S X R l b U x v Y 2 F 0 a W 9 u P j x T d G F i b G V F b n R y a W V z I C 8 + P C 9 J d G V t P j x J d G V t P j x J d G V t T G 9 j Y X R p b 2 4 + P E l 0 Z W 1 U e X B l P k Z v c m 1 1 b G E 8 L 0 l 0 Z W 1 U e X B l P j x J d G V t U G F 0 a D 5 T Z W N 0 a W 9 u M S 9 E S U 1 f T G 9 j Y W x p Z G F k Z S 9 S Z W 5 h b W V k J T I w S U Q l M j B D b 2 x 1 b W 4 8 L 0 l 0 Z W 1 Q Y X R o P j w v S X R l b U x v Y 2 F 0 a W 9 u P j x T d G F i b G V F b n R y a W V z I C 8 + P C 9 J d G V t P j x J d G V t P j x J d G V t T G 9 j Y X R p b 2 4 + P E l 0 Z W 1 U e X B l P k Z v c m 1 1 b G E 8 L 0 l 0 Z W 1 U e X B l P j x J d G V t U G F 0 a D 5 T Z W N 0 a W 9 u M S 9 E S U 1 f T G 9 j Y W x p Z G F k Z S 9 S Z W 9 y Z G V y Z W Q l M j B D b 2 x 1 b W 5 z P C 9 J d G V t U G F 0 a D 4 8 L 0 l 0 Z W 1 M b 2 N h d G l v b j 4 8 U 3 R h Y m x l R W 5 0 c m l l c y A v P j w v S X R l b T 4 8 S X R l b T 4 8 S X R l b U x v Y 2 F 0 a W 9 u P j x J d G V t V H l w Z T 5 G b 3 J t d W x h P C 9 J d G V t V H l w Z T 4 8 S X R l b V B h d G g + U 2 V j d G l v b j E v R E l N X 0 x v Y 2 F s a W R h Z G U v U m V t b 3 Z l Z C U y M E N v b H V t b n M x P C 9 J d G V t U G F 0 a D 4 8 L 0 l 0 Z W 1 M b 2 N h d G l v b j 4 8 U 3 R h Y m x l R W 5 0 c m l l c y A v P j w v S X R l b T 4 8 S X R l b T 4 8 S X R l b U x v Y 2 F 0 a W 9 u P j x J d G V t V H l w Z T 5 G b 3 J t d W x h P C 9 J d G V t V H l w Z T 4 8 S X R l b V B h d G g + U 2 V j d G l v b j E v R E l N X 0 x v Y 2 F s a W R h Z G U v Q W R k Z W Q l M j B D d X N 0 b 2 0 8 L 0 l 0 Z W 1 Q Y X R o P j w v S X R l b U x v Y 2 F 0 a W 9 u P j x T d G F i b G V F b n R y a W V z I C 8 + P C 9 J d G V t P j x J d G V t P j x J d G V t T G 9 j Y X R p b 2 4 + P E l 0 Z W 1 U e X B l P k Z v c m 1 1 b G E 8 L 0 l 0 Z W 1 U e X B l P j x J d G V t U G F 0 a D 5 T Z W N 0 a W 9 u M S 9 E S U 1 f T G 9 j Y W x p Z G F k Z S 9 S Z W 1 v d m V k J T I w Q 2 9 s d W 1 u c z I 8 L 0 l 0 Z W 1 Q Y X R o P j w v S X R l b U x v Y 2 F 0 a W 9 u P j x T d G F i b G V F b n R y a W V z I C 8 + P C 9 J d G V t P j x J d G V t P j x J d G V t T G 9 j Y X R p b 2 4 + P E l 0 Z W 1 U e X B l P k Z v c m 1 1 b G E 8 L 0 l 0 Z W 1 U e X B l P j x J d G V t U G F 0 a D 5 T Z W N 0 a W 9 u M S 9 E S U 1 f T G 9 j Y W x p Z G F k Z S 9 S Z W 9 y Z G V y Z W Q l M j B D b 2 x 1 b W 5 z M T w v S X R l b V B h d G g + P C 9 J d G V t T G 9 j Y X R p b 2 4 + P F N 0 Y W J s Z U V u d H J p Z X M g L z 4 8 L 0 l 0 Z W 0 + P E l 0 Z W 0 + P E l 0 Z W 1 M b 2 N h d G l v b j 4 8 S X R l b V R 5 c G U + R m 9 y b X V s Y T w v S X R l b V R 5 c G U + P E l 0 Z W 1 Q Y X R o P l N l Y 3 R p b 2 4 x L 0 R J T V 9 M b 2 N h b G l k Y W R l L 0 N o Y W 5 n Z W Q l M j B U e X B l P C 9 J d G V t U G F 0 a D 4 8 L 0 l 0 Z W 1 M b 2 N h d G l v b j 4 8 U 3 R h Y m x l R W 5 0 c m l l c y A v P j w v S X R l b T 4 8 S X R l b T 4 8 S X R l b U x v Y 2 F 0 a W 9 u P j x J d G V t V H l w Z T 5 G b 3 J t d W x h P C 9 J d G V t V H l w Z T 4 8 S X R l b V B h d G g + U 2 V j d G l v b j E v R E l N X 0 x v Y 2 F s a W R h Z G U v T W V y Z 2 V k J T I w Q 2 9 s d W 1 u c z w v S X R l b V B h d G g + P C 9 J d G V t T G 9 j Y X R p b 2 4 + P F N 0 Y W J s Z U V u d H J p Z X M g L z 4 8 L 0 l 0 Z W 0 + P E l 0 Z W 0 + P E l 0 Z W 1 M b 2 N h d G l v b j 4 8 S X R l b V R 5 c G U + R m 9 y b X V s Y T w v S X R l b V R 5 c G U + P E l 0 Z W 1 Q Y X R o P l N l Y 3 R p b 2 4 x L 0 R J T V 9 M b 2 N h b G l k Y W R l L 1 J l b m F t Z W Q l M j B D b 2 x 1 b W 5 z P C 9 J d G V t U G F 0 a D 4 8 L 0 l 0 Z W 1 M b 2 N h d G l v b j 4 8 U 3 R h Y m x l R W 5 0 c m l l c y A v P j w v S X R l b T 4 8 S X R l b T 4 8 S X R l b U x v Y 2 F 0 a W 9 u P j x J d G V t V H l w Z T 5 G b 3 J t d W x h P C 9 J d G V t V H l w Z T 4 8 S X R l b V B h d G g + U 2 V j d G l v b j E v R E l N X 0 x v Y 2 F s a W R h Z G U v U m V t b 3 Z l Z C U y M E N v b H V t b n M z P C 9 J d G V t U G F 0 a D 4 8 L 0 l 0 Z W 1 M b 2 N h d G l v b j 4 8 U 3 R h Y m x l R W 5 0 c m l l c y A v P j w v S X R l b T 4 8 S X R l b T 4 8 S X R l b U x v Y 2 F 0 a W 9 u P j x J d G V t V H l w Z T 5 G b 3 J t d W x h P C 9 J d G V t V H l w Z T 4 8 S X R l b V B h d G g + U 2 V j d G l v b j E v R E l N X 0 x v Y 2 F s a W R h Z G U v U 2 9 y d G V k J T I w U m 9 3 c z w v S X R l b V B h d G g + P C 9 J d G V t T G 9 j Y X R p b 2 4 + P F N 0 Y W J s Z U V u d H J p Z X M g L z 4 8 L 0 l 0 Z W 0 + P E l 0 Z W 0 + P E l 0 Z W 1 M b 2 N h d G l v b j 4 8 S X R l b V R 5 c G U + R m 9 y b X V s Y T w v S X R l b V R 5 c G U + P E l 0 Z W 1 Q Y X R o P l N l Y 3 R p b 2 4 x L 0 R J T V 9 M b 2 N h b G l k Y W R l L 1 J l b W 9 2 Z W Q l M j B E d X B s a W N h d G V z P C 9 J d G V t U G F 0 a D 4 8 L 0 l 0 Z W 1 M b 2 N h d G l v b j 4 8 U 3 R h Y m x l R W 5 0 c m l l c y A v P j w v S X R l b T 4 8 S X R l b T 4 8 S X R l b U x v Y 2 F 0 a W 9 u P j x J d G V t V H l w Z T 5 G b 3 J t d W x h P C 9 J d G V t V H l w Z T 4 8 S X R l b V B h d G g + U 2 V j d G l v b j E v R E l N X 0 x v Y 2 F s a W R h Z G U v Q W R k Z W Q l M j B J b m R l e D w v S X R l b V B h d G g + P C 9 J d G V t T G 9 j Y X R p b 2 4 + P F N 0 Y W J s Z U V u d H J p Z X M g L z 4 8 L 0 l 0 Z W 0 + P E l 0 Z W 0 + P E l 0 Z W 1 M b 2 N h d G l v b j 4 8 S X R l b V R 5 c G U + R m 9 y b X V s Y T w v S X R l b V R 5 c G U + P E l 0 Z W 1 Q Y X R o P l N l Y 3 R p b 2 4 x L 0 R J T V 9 M b 2 N h b G l k Y W R l L 1 J l b 3 J k Z X J l Z C U y M E N v b H V t b n M y P C 9 J d G V t U G F 0 a D 4 8 L 0 l 0 Z W 1 M b 2 N h d G l v b j 4 8 U 3 R h Y m x l R W 5 0 c m l l c y A v P j w v S X R l b T 4 8 S X R l b T 4 8 S X R l b U x v Y 2 F 0 a W 9 u P j x J d G V t V H l w Z T 5 G b 3 J t d W x h P C 9 J d G V t V H l w Z T 4 8 S X R l b V B h d G g + U 2 V j d G l v b j E v R E l N X 0 x v Y 2 F s a W R h Z G U v U m V u Y W 1 l Z C U y M E N v b H V t b n M x P C 9 J d G V t U G F 0 a D 4 8 L 0 l 0 Z W 1 M b 2 N h d G l v b j 4 8 U 3 R h Y m x l R W 5 0 c m l l c y A v P j w v S X R l b T 4 8 S X R l b T 4 8 S X R l b U x v Y 2 F 0 a W 9 u P j x J d G V t V H l w Z T 5 G b 3 J t d W x h P C 9 J d G V t V H l w Z T 4 8 S X R l b V B h d G g + U 2 V j d G l v b j E v R E l N X 0 x v Y 2 F s a W R h Z G U v T W V y Z 2 V k J T I w U X V l c m l l c z w v S X R l b V B h d G g + P C 9 J d G V t T G 9 j Y X R p b 2 4 + P F N 0 Y W J s Z U V u d H J p Z X M g L z 4 8 L 0 l 0 Z W 0 + P E l 0 Z W 0 + P E l 0 Z W 1 M b 2 N h d G l v b j 4 8 S X R l b V R 5 c G U + R m 9 y b X V s Y T w v S X R l b V R 5 c G U + P E l 0 Z W 1 Q Y X R o P l N l Y 3 R p b 2 4 x L 0 R J T V 9 M b 2 N h b G l k Y W R l L 0 V 4 c G F u Z G V k J T I w V E J f R X N 0 Y W R v c z w v S X R l b V B h d G g + P C 9 J d G V t T G 9 j Y X R p b 2 4 + P F N 0 Y W J s Z U V u d H J p Z X M g L z 4 8 L 0 l 0 Z W 0 + P E l 0 Z W 0 + P E l 0 Z W 1 M b 2 N h d G l v b j 4 8 S X R l b V R 5 c G U + R m 9 y b X V s Y T w v S X R l b V R 5 c G U + P E l 0 Z W 1 Q Y X R o P l N l Y 3 R p b 2 4 x L 0 R J T V 9 M b 2 N h b G l k Y W R l L 1 J l b W 9 2 Z W Q l M j B D b 2 x 1 b W 5 z N D w v S X R l b V B h d G g + P C 9 J d G V t T G 9 j Y X R p b 2 4 + P F N 0 Y W J s Z U V u d H J p Z X M g L z 4 8 L 0 l 0 Z W 0 + P E l 0 Z W 0 + P E l 0 Z W 1 M b 2 N h d G l v b j 4 8 S X R l b V R 5 c G U + R m 9 y b X V s Y T w v S X R l b V R 5 c G U + P E l 0 Z W 1 Q Y X R o P l N l Y 3 R p b 2 4 x L 0 R J T V 9 M b 2 N h b G l k Y W R l L 1 J l b m F t Z W Q l M j B D b 2 x 1 b W 5 z M j w v S X R l b V B h d G g + P C 9 J d G V t T G 9 j Y X R p b 2 4 + P F N 0 Y W J s Z U V u d H J p Z X M g L z 4 8 L 0 l 0 Z W 0 + P E l 0 Z W 0 + P E l 0 Z W 1 M b 2 N h d G l v b j 4 8 S X R l b V R 5 c G U + R m 9 y b X V s Y T w v S X R l b V R 5 c G U + P E l 0 Z W 1 Q Y X R o P l N l Y 3 R p b 2 4 x L 0 R J T V 9 M b 2 N h b G l k Y W R l L 1 N w b G l 0 J T I w Q 2 9 s d W 1 u J T I w Y n k l M j B E Z W x p b W l 0 Z X I 8 L 0 l 0 Z W 1 Q Y X R o P j w v S X R l b U x v Y 2 F 0 a W 9 u P j x T d G F i b G V F b n R y a W V z I C 8 + P C 9 J d G V t P j x J d G V t P j x J d G V t T G 9 j Y X R p b 2 4 + P E l 0 Z W 1 U e X B l P k Z v c m 1 1 b G E 8 L 0 l 0 Z W 1 U e X B l P j x J d G V t U G F 0 a D 5 T Z W N 0 a W 9 u M S 9 E S U 1 f T G 9 j Y W x p Z G F k Z S 9 D a G F u Z 2 V k J T I w V H l w Z T E 8 L 0 l 0 Z W 1 Q Y X R o P j w v S X R l b U x v Y 2 F 0 a W 9 u P j x T d G F i b G V F b n R y a W V z I C 8 + P C 9 J d G V t P j x J d G V t P j x J d G V t T G 9 j Y X R p b 2 4 + P E l 0 Z W 1 U e X B l P k Z v c m 1 1 b G E 8 L 0 l 0 Z W 1 U e X B l P j x J d G V t U G F 0 a D 5 T Z W N 0 a W 9 u M S 9 E S U 1 f T G 9 j Y W x p Z G F k Z S 9 S Z W 5 h b W V k J T I w Q 2 9 s d W 1 u c z M 8 L 0 l 0 Z W 1 Q Y X R o P j w v S X R l b U x v Y 2 F 0 a W 9 u P j x T d G F i b G V F b n R y a W V z I C 8 + P C 9 J d G V t P j x J d G V t P j x J d G V t T G 9 j Y X R p b 2 4 + P E l 0 Z W 1 U e X B l P k Z v c m 1 1 b G E 8 L 0 l 0 Z W 1 U e X B l P j x J d G V t U G F 0 a D 5 T Z W N 0 a W 9 u M S 9 E S U 1 f U 3 R h d H V z X 0 V u d H J l Z 2 E 8 L 0 l 0 Z W 1 Q Y X R o P j w v S X R l b U x v Y 2 F 0 a W 9 u P j x T d G F i b G V F b n R y a W V z P j x F b n R y e S B U e X B l P S J R d W V y e U l E I i B W Y W x 1 Z T 0 i c z Z j Z m Y 4 M T h m L T Q 3 M D g t N G Q 1 M i 0 5 O T R j L W Q y M 2 E y M T k y M D E 0 O 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1 B p d m 9 0 V G F i b G U i I C 8 + P E V u d H J 5 I F R 5 c G U 9 I k Z p b G x U b 0 R h d G F N b 2 R l b E V u Y W J s Z W Q i I F Z h b H V l P S J s M S I g L z 4 8 R W 5 0 c n k g V H l w Z T 0 i S X N Q c m l 2 Y X R l I i B W Y W x 1 Z T 0 i b D A i I C 8 + P E V u d H J 5 I F R 5 c G U 9 I k Z p b G x l Z E N v b X B s Z X R l U m V z d W x 0 V G 9 X b 3 J r c 2 h l Z X Q i I F Z h b H V l P S J s M C I g L z 4 8 R W 5 0 c n k g V H l w Z T 0 i R m l s b E N v d W 5 0 I i B W Y W x 1 Z T 0 i b D M i I C 8 + P E V u d H J 5 I F R 5 c G U 9 I k Z p b G x T d G F 0 d X M i I F Z h b H V l P S J z Q 2 9 t c G x l d G U i I C 8 + P E V u d H J 5 I F R 5 c G U 9 I k Z p b G x D b 2 x 1 b W 5 O Y W 1 l c y I g V m F s d W U 9 I n N b J n F 1 b 3 Q 7 S U Q m c X V v d D s s J n F 1 b 3 Q 7 Q 2 F 0 Z W d v c m l h J n F 1 b 3 Q 7 X S I g L z 4 8 R W 5 0 c n k g V H l w Z T 0 i R m l s b E N v b H V t b l R 5 c G V z I i B W Y W x 1 Z T 0 i c 0 F 3 Q T 0 i I C 8 + P E V u d H J 5 I F R 5 c G U 9 I l J l Y 2 9 2 Z X J 5 V G F y Z 2 V 0 U m 9 3 I i B W Y W x 1 Z T 0 i b D E i I C 8 + P E V u d H J 5 I F R 5 c G U 9 I l J l Y 2 9 2 Z X J 5 V G F y Z 2 V 0 Q 2 9 s d W 1 u I i B W Y W x 1 Z T 0 i b D E i I C 8 + P E V u d H J 5 I F R 5 c G U 9 I l J l Y 2 9 2 Z X J 5 V G F y Z 2 V 0 U 2 h l Z X Q i I F Z h b H V l P S J z R E l N X 1 N 0 Y X R 1 c 1 9 F b n R y Z W d h I i A v P j x F b n R y e S B U e X B l P S J S Z W x h d G l v b n N o a X B J b m Z v Q 2 9 u d G F p b m V y I i B W Y W x 1 Z T 0 i c 3 s m c X V v d D t j b 2 x 1 b W 5 D b 3 V u d C Z x d W 9 0 O z o y L C Z x d W 9 0 O 2 t l e U N v b H V t b k 5 h b W V z J n F 1 b 3 Q 7 O l s m c X V v d D t D Y X R l Z 2 9 y a W E m c X V v d D t d L C Z x d W 9 0 O 3 F 1 Z X J 5 U m V s Y X R p b 2 5 z a G l w c y Z x d W 9 0 O z p b X S w m c X V v d D t j b 2 x 1 b W 5 J Z G V u d G l 0 a W V z J n F 1 b 3 Q 7 O l s m c X V v d D t T Z W N 0 a W 9 u M S 9 E S U 1 f U 3 R h d H V z X 0 V u d H J l Z 2 E v Q W R k Z W Q g S W 5 k Z X g x L n t J b m R l e C w x f S Z x d W 9 0 O y w m c X V v d D t T Z W N 0 a W 9 u M S 9 E S U 1 f U 3 R h d H V z X 0 V u d H J l Z 2 E v Q W R k Z W Q g S W 5 k Z X g x L n t T d G F 0 d X M g R W 5 0 c m V n Y S w w f S Z x d W 9 0 O 1 0 s J n F 1 b 3 Q 7 Q 2 9 s d W 1 u Q 2 9 1 b n Q m c X V v d D s 6 M i w m c X V v d D t L Z X l D b 2 x 1 b W 5 O Y W 1 l c y Z x d W 9 0 O z p b J n F 1 b 3 Q 7 Q 2 F 0 Z W d v c m l h J n F 1 b 3 Q 7 X S w m c X V v d D t D b 2 x 1 b W 5 J Z G V u d G l 0 a W V z J n F 1 b 3 Q 7 O l s m c X V v d D t T Z W N 0 a W 9 u M S 9 E S U 1 f U 3 R h d H V z X 0 V u d H J l Z 2 E v Q W R k Z W Q g S W 5 k Z X g x L n t J b m R l e C w x f S Z x d W 9 0 O y w m c X V v d D t T Z W N 0 a W 9 u M S 9 E S U 1 f U 3 R h d H V z X 0 V u d H J l Z 2 E v Q W R k Z W Q g S W 5 k Z X g x L n t T d G F 0 d X M g R W 5 0 c m V n Y S w w f S Z x d W 9 0 O 1 0 s J n F 1 b 3 Q 7 U m V s Y X R p b 2 5 z a G l w S W 5 m b y Z x d W 9 0 O z p b X X 0 i I C 8 + P E V u d H J 5 I F R 5 c G U 9 I k Z p b G x M Y X N 0 V X B k Y X R l Z C I g V m F s d W U 9 I m Q y M D I 2 L T A x L T I 4 V D A 1 O j A z O j A x L j A z N z Q 0 O T J a I i A v P j x F b n R y e S B U e X B l P S J R d W V y e U d y b 3 V w S U Q i I F Z h b H V l P S J z N m V i O D E z N D Y t Z D d j Z S 0 0 Z D I z L T k 5 M T E t N 2 Y 3 M z g y Y 2 U 2 O T Y 5 I i A v P j x F b n R y e S B U e X B l P S J G a W x s R X J y b 3 J D b 3 V u d C I g V m F s d W U 9 I m w w I i A v P j x F b n R y e S B U e X B l P S J G a W x s R X J y b 3 J D b 2 R l I i B W Y W x 1 Z T 0 i c 1 V u a 2 5 v d 2 4 i I C 8 + P E V u d H J 5 I F R 5 c G U 9 I k F k Z G V k V G 9 E Y X R h T W 9 k Z W w i I F Z h b H V l P S J s M S I g L z 4 8 R W 5 0 c n k g V H l w Z T 0 i T G 9 h Z G V k V G 9 B b m F s e X N p c 1 N l c n Z p Y 2 V z I i B W Y W x 1 Z T 0 i b D A i I C 8 + P E V u d H J 5 I F R 5 c G U 9 I l B p d m 9 0 T 2 J q Z W N 0 T m F t Z S I g V m F s d W U 9 I n N T T E E h V E J E X 1 N M Q S I g L z 4 8 L 1 N 0 Y W J s Z U V u d H J p Z X M + P C 9 J d G V t P j x J d G V t P j x J d G V t T G 9 j Y X R p b 2 4 + P E l 0 Z W 1 U e X B l P k Z v c m 1 1 b G E 8 L 0 l 0 Z W 1 U e X B l P j x J d G V t U G F 0 a D 5 T Z W N 0 a W 9 u M S 9 E S U 1 f U 3 R h d H V z X 0 V u d H J l Z 2 E v U 2 9 1 c m N l P C 9 J d G V t U G F 0 a D 4 8 L 0 l 0 Z W 1 M b 2 N h d G l v b j 4 8 U 3 R h Y m x l R W 5 0 c m l l c y A v P j w v S X R l b T 4 8 S X R l b T 4 8 S X R l b U x v Y 2 F 0 a W 9 u P j x J d G V t V H l w Z T 5 G b 3 J t d W x h P C 9 J d G V t V H l w Z T 4 8 S X R l b V B h d G g + U 2 V j d G l v b j E v R E l N X 1 N 0 Y X R 1 c 1 9 F b n R y Z W d h L 0 Z p b H R l c m V k J T I w U m 9 3 c z w v S X R l b V B h d G g + P C 9 J d G V t T G 9 j Y X R p b 2 4 + P F N 0 Y W J s Z U V u d H J p Z X M g L z 4 8 L 0 l 0 Z W 0 + P E l 0 Z W 0 + P E l 0 Z W 1 M b 2 N h d G l v b j 4 8 S X R l b V R 5 c G U + R m 9 y b X V s Y T w v S X R l b V R 5 c G U + P E l 0 Z W 1 Q Y X R o P l N l Y 3 R p b 2 4 x L 0 R J T V 9 T d G F 0 d X N f R W 5 0 c m V n Y S 9 S Z W 5 h b W V k J T I w S U Q l M j B D b 2 x 1 b W 4 8 L 0 l 0 Z W 1 Q Y X R o P j w v S X R l b U x v Y 2 F 0 a W 9 u P j x T d G F i b G V F b n R y a W V z I C 8 + P C 9 J d G V t P j x J d G V t P j x J d G V t T G 9 j Y X R p b 2 4 + P E l 0 Z W 1 U e X B l P k Z v c m 1 1 b G E 8 L 0 l 0 Z W 1 U e X B l P j x J d G V t U G F 0 a D 5 T Z W N 0 a W 9 u M S 9 E S U 1 f U 3 R h d H V z X 0 V u d H J l Z 2 E v U m V t b 3 Z l Z C U y M E N v b H V t b n M 8 L 0 l 0 Z W 1 Q Y X R o P j w v S X R l b U x v Y 2 F 0 a W 9 u P j x T d G F i b G V F b n R y a W V z I C 8 + P C 9 J d G V t P j x J d G V t P j x J d G V t T G 9 j Y X R p b 2 4 + P E l 0 Z W 1 U e X B l P k Z v c m 1 1 b G E 8 L 0 l 0 Z W 1 U e X B l P j x J d G V t U G F 0 a D 5 T Z W N 0 a W 9 u M S 9 E S U 1 f U 3 R h d H V z X 0 V u d H J l Z 2 E v Q W R k Z W Q l M j B D d X N 0 b 2 0 8 L 0 l 0 Z W 1 Q Y X R o P j w v S X R l b U x v Y 2 F 0 a W 9 u P j x T d G F i b G V F b n R y a W V z I C 8 + P C 9 J d G V t P j x J d G V t P j x J d G V t T G 9 j Y X R p b 2 4 + P E l 0 Z W 1 U e X B l P k Z v c m 1 1 b G E 8 L 0 l 0 Z W 1 U e X B l P j x J d G V t U G F 0 a D 5 T Z W N 0 a W 9 u M S 9 E S U 1 f U 3 R h d H V z X 0 V u d H J l Z 2 E v Q W R k Z W Q l M j B D d X N 0 b 2 0 x P C 9 J d G V t U G F 0 a D 4 8 L 0 l 0 Z W 1 M b 2 N h d G l v b j 4 8 U 3 R h Y m x l R W 5 0 c m l l c y A v P j w v S X R l b T 4 8 S X R l b T 4 8 S X R l b U x v Y 2 F 0 a W 9 u P j x J d G V t V H l w Z T 5 G b 3 J t d W x h P C 9 J d G V t V H l w Z T 4 8 S X R l b V B h d G g + U 2 V j d G l v b j E v R E l N X 1 N 0 Y X R 1 c 1 9 F b n R y Z W d h L 0 N o Y W 5 n Z W Q l M j B U e X B l P C 9 J d G V t U G F 0 a D 4 8 L 0 l 0 Z W 1 M b 2 N h d G l v b j 4 8 U 3 R h Y m x l R W 5 0 c m l l c y A v P j w v S X R l b T 4 8 S X R l b T 4 8 S X R l b U x v Y 2 F 0 a W 9 u P j x J d G V t V H l w Z T 5 G b 3 J t d W x h P C 9 J d G V t V H l w Z T 4 8 S X R l b V B h d G g + U 2 V j d G l v b j E v R E l N X 1 N 0 Y X R 1 c 1 9 F b n R y Z W d h L 0 F k Z G V k J T I w Q 2 9 u Z G l 0 a W 9 u Y W w l M j B D b 2 x 1 b W 4 8 L 0 l 0 Z W 1 Q Y X R o P j w v S X R l b U x v Y 2 F 0 a W 9 u P j x T d G F i b G V F b n R y a W V z I C 8 + P C 9 J d G V t P j x J d G V t P j x J d G V t T G 9 j Y X R p b 2 4 + P E l 0 Z W 1 U e X B l P k Z v c m 1 1 b G E 8 L 0 l 0 Z W 1 U e X B l P j x J d G V t U G F 0 a D 5 T Z W N 0 a W 9 u M S 9 E S U 1 f U 3 R h d H V z X 0 V u d H J l Z 2 E v Q W R k Z W Q l M j B D d X N 0 b 2 0 y P C 9 J d G V t U G F 0 a D 4 8 L 0 l 0 Z W 1 M b 2 N h d G l v b j 4 8 U 3 R h Y m x l R W 5 0 c m l l c y A v P j w v S X R l b T 4 8 S X R l b T 4 8 S X R l b U x v Y 2 F 0 a W 9 u P j x J d G V t V H l w Z T 5 G b 3 J t d W x h P C 9 J d G V t V H l w Z T 4 8 S X R l b V B h d G g + U 2 V j d G l v b j E v R E l N X 1 N 0 Y X R 1 c 1 9 F b n R y Z W d h L 1 J l b W 9 2 Z W Q l M j B D b 2 x 1 b W 5 z M T w v S X R l b V B h d G g + P C 9 J d G V t T G 9 j Y X R p b 2 4 + P F N 0 Y W J s Z U V u d H J p Z X M g L z 4 8 L 0 l 0 Z W 0 + P E l 0 Z W 0 + P E l 0 Z W 1 M b 2 N h d G l v b j 4 8 S X R l b V R 5 c G U + R m 9 y b X V s Y T w v S X R l b V R 5 c G U + P E l 0 Z W 1 Q Y X R o P l N l Y 3 R p b 2 4 x L 0 R J T V 9 T d G F 0 d X N f R W 5 0 c m V n Y S 9 S Z W 9 y Z G V y Z W Q l M j B D b 2 x 1 b W 5 z P C 9 J d G V t U G F 0 a D 4 8 L 0 l 0 Z W 1 M b 2 N h d G l v b j 4 8 U 3 R h Y m x l R W 5 0 c m l l c y A v P j w v S X R l b T 4 8 S X R l b T 4 8 S X R l b U x v Y 2 F 0 a W 9 u P j x J d G V t V H l w Z T 5 G b 3 J t d W x h P C 9 J d G V t V H l w Z T 4 8 S X R l b V B h d G g + U 2 V j d G l v b j E v R E l N X 1 N 0 Y X R 1 c 1 9 F b n R y Z W d h L 0 1 l c m d l Z C U y M F F 1 Z X J p Z X M 8 L 0 l 0 Z W 1 Q Y X R o P j w v S X R l b U x v Y 2 F 0 a W 9 u P j x T d G F i b G V F b n R y a W V z I C 8 + P C 9 J d G V t P j x J d G V t P j x J d G V t T G 9 j Y X R p b 2 4 + P E l 0 Z W 1 U e X B l P k Z v c m 1 1 b G E 8 L 0 l 0 Z W 1 U e X B l P j x J d G V t U G F 0 a D 5 T Z W N 0 a W 9 u M S 9 E S U 1 f U 3 R h d H V z X 0 V u d H J l Z 2 E v R X h w Y W 5 k Z W Q l M j B R U l 9 E Z X N w Y W N o b 3 M 8 L 0 l 0 Z W 1 Q Y X R o P j w v S X R l b U x v Y 2 F 0 a W 9 u P j x T d G F i b G V F b n R y a W V z I C 8 + P C 9 J d G V t P j x J d G V t P j x J d G V t T G 9 j Y X R p b 2 4 + P E l 0 Z W 1 U e X B l P k Z v c m 1 1 b G E 8 L 0 l 0 Z W 1 U e X B l P j x J d G V t U G F 0 a D 5 T Z W N 0 a W 9 u M S 9 E S U 1 f U 3 R h d H V z X 0 V u d H J l Z 2 E v U m V t b 3 Z l Z C U y M E N v b H V t b n M y P C 9 J d G V t U G F 0 a D 4 8 L 0 l 0 Z W 1 M b 2 N h d G l v b j 4 8 U 3 R h Y m x l R W 5 0 c m l l c y A v P j w v S X R l b T 4 8 S X R l b T 4 8 S X R l b U x v Y 2 F 0 a W 9 u P j x J d G V t V H l w Z T 5 G b 3 J t d W x h P C 9 J d G V t V H l w Z T 4 8 S X R l b V B h d G g + U 2 V j d G l v b j E v R E l N X 1 N 0 Y X R 1 c 1 9 F b n R y Z W d h L 1 J l b m F t Z W Q l M j B D b 2 x 1 b W 5 z P C 9 J d G V t U G F 0 a D 4 8 L 0 l 0 Z W 1 M b 2 N h d G l v b j 4 8 U 3 R h Y m x l R W 5 0 c m l l c y A v P j w v S X R l b T 4 8 S X R l b T 4 8 S X R l b U x v Y 2 F 0 a W 9 u P j x J d G V t V H l w Z T 5 G b 3 J t d W x h P C 9 J d G V t V H l w Z T 4 8 S X R l b V B h d G g + U 2 V j d G l v b j E v R E l N X 1 N 0 Y X R 1 c 1 9 F b n R y Z W d h L 1 J l b 3 J k Z X J l Z C U y M E N v b H V t b n M x P C 9 J d G V t U G F 0 a D 4 8 L 0 l 0 Z W 1 M b 2 N h d G l v b j 4 8 U 3 R h Y m x l R W 5 0 c m l l c y A v P j w v S X R l b T 4 8 S X R l b T 4 8 S X R l b U x v Y 2 F 0 a W 9 u P j x J d G V t V H l w Z T 5 G b 3 J t d W x h P C 9 J d G V t V H l w Z T 4 8 S X R l b V B h d G g + U 2 V j d G l v b j E v R E l N X 1 N 0 Y X R 1 c 1 9 F b n R y Z W d h L 0 F k Z G V k J T I w S W 5 k Z X g 8 L 0 l 0 Z W 1 Q Y X R o P j w v S X R l b U x v Y 2 F 0 a W 9 u P j x T d G F i b G V F b n R y a W V z I C 8 + P C 9 J d G V t P j x J d G V t P j x J d G V t T G 9 j Y X R p b 2 4 + P E l 0 Z W 1 U e X B l P k Z v c m 1 1 b G E 8 L 0 l 0 Z W 1 U e X B l P j x J d G V t U G F 0 a D 5 T Z W N 0 a W 9 u M S 9 E S U 1 f U 3 R h d H V z X 0 V u d H J l Z 2 E v U m V u Y W 1 l Z C U y M E N v b H V t b n M x P C 9 J d G V t U G F 0 a D 4 8 L 0 l 0 Z W 1 M b 2 N h d G l v b j 4 8 U 3 R h Y m x l R W 5 0 c m l l c y A v P j w v S X R l b T 4 8 S X R l b T 4 8 S X R l b U x v Y 2 F 0 a W 9 u P j x J d G V t V H l w Z T 5 G b 3 J t d W x h P C 9 J d G V t V H l w Z T 4 8 S X R l b V B h d G g + U 2 V j d G l v b j E v R E l N X 1 N 0 Y X R 1 c 1 9 F b n R y Z W d h L 1 J l b 3 J k Z X J l Z C U y M E N v b H V t b n M y P C 9 J d G V t U G F 0 a D 4 8 L 0 l 0 Z W 1 M b 2 N h d G l v b j 4 8 U 3 R h Y m x l R W 5 0 c m l l c y A v P j w v S X R l b T 4 8 S X R l b T 4 8 S X R l b U x v Y 2 F 0 a W 9 u P j x J d G V t V H l w Z T 5 G b 3 J t d W x h P C 9 J d G V t V H l w Z T 4 8 S X R l b V B h d G g + U 2 V j d G l v b j E v R E l N X 1 N 0 Y X R 1 c 1 9 F b n R y Z W d h L 1 J l b W 9 2 Z W Q l M j B D b 2 x 1 b W 5 z M z w v S X R l b V B h d G g + P C 9 J d G V t T G 9 j Y X R p b 2 4 + P F N 0 Y W J s Z U V u d H J p Z X M g L z 4 8 L 0 l 0 Z W 0 + P E l 0 Z W 0 + P E l 0 Z W 1 M b 2 N h d G l v b j 4 8 S X R l b V R 5 c G U + R m 9 y b X V s Y T w v S X R l b V R 5 c G U + P E l 0 Z W 1 Q Y X R o P l N l Y 3 R p b 2 4 x L 0 R J T V 9 T d G F 0 d X N f R W 5 0 c m V n Y S 9 S Z W 1 v d m V k J T I w R H V w b G l j Y X R l c z w v S X R l b V B h d G g + P C 9 J d G V t T G 9 j Y X R p b 2 4 + P F N 0 Y W J s Z U V u d H J p Z X M g L z 4 8 L 0 l 0 Z W 0 + P E l 0 Z W 0 + P E l 0 Z W 1 M b 2 N h d G l v b j 4 8 S X R l b V R 5 c G U + R m 9 y b X V s Y T w v S X R l b V R 5 c G U + P E l 0 Z W 1 Q Y X R o P l N l Y 3 R p b 2 4 x L 0 R J T V 9 T d G F 0 d X N f R W 5 0 c m V n Y S 9 B Z G R l Z C U y M E l u Z G V 4 M T w v S X R l b V B h d G g + P C 9 J d G V t T G 9 j Y X R p b 2 4 + P F N 0 Y W J s Z U V u d H J p Z X M g L z 4 8 L 0 l 0 Z W 0 + P E l 0 Z W 0 + P E l 0 Z W 1 M b 2 N h d G l v b j 4 8 S X R l b V R 5 c G U + R m 9 y b X V s Y T w v S X R l b V R 5 c G U + P E l 0 Z W 1 Q Y X R o P l N l Y 3 R p b 2 4 x L 0 R J T V 9 T d G F 0 d X N f R W 5 0 c m V n Y S 9 S Z W 5 h b W V k J T I w Q 2 9 s d W 1 u c z I 8 L 0 l 0 Z W 1 Q Y X R o P j w v S X R l b U x v Y 2 F 0 a W 9 u P j x T d G F i b G V F b n R y a W V z I C 8 + P C 9 J d G V t P j x J d G V t P j x J d G V t T G 9 j Y X R p b 2 4 + P E l 0 Z W 1 U e X B l P k Z v c m 1 1 b G E 8 L 0 l 0 Z W 1 U e X B l P j x J d G V t U G F 0 a D 5 T Z W N 0 a W 9 u M S 9 E S U 1 f U 3 R h d H V z X 0 V u d H J l Z 2 E v U m V v c m R l c m V k J T I w Q 2 9 s d W 1 u c z M 8 L 0 l 0 Z W 1 Q Y X R o P j w v S X R l b U x v Y 2 F 0 a W 9 u P j x T d G F i b G V F b n R y a W V z I C 8 + P C 9 J d G V t P j x J d G V t P j x J d G V t T G 9 j Y X R p b 2 4 + P E l 0 Z W 1 U e X B l P k Z v c m 1 1 b G E 8 L 0 l 0 Z W 1 U e X B l P j x J d G V t U G F 0 a D 5 T Z W N 0 a W 9 u M S 9 E S U 1 f U 3 R h d H V z X 0 V u d H J l Z 2 E v U m V u Y W 1 l Z C U y M E N v b H V t b n M z P C 9 J d G V t U G F 0 a D 4 8 L 0 l 0 Z W 1 M b 2 N h d G l v b j 4 8 U 3 R h Y m x l R W 5 0 c m l l c y A v P j w v S X R l b T 4 8 S X R l b T 4 8 S X R l b U x v Y 2 F 0 a W 9 u P j x J d G V t V H l w Z T 5 G b 3 J t d W x h P C 9 J d G V t V H l w Z T 4 8 S X R l b V B h d G g + U 2 V j d G l v b j E v R E l N X 1 Z l a W N 1 b G 8 8 L 0 l 0 Z W 1 Q Y X R o P j w v S X R l b U x v Y 2 F 0 a W 9 u P j x T d G F i b G V F b n R y a W V z P j x F b n R y e S B U e X B l P S J R d W V y e U l E I i B W Y W x 1 Z T 0 i c z c 3 Y 2 Z k O W U 3 L T B m Z j U t N D k w Z C 1 i Z D A 3 L T Y 5 M W E x O W I w M z Y w O C I g L z 4 8 R W 5 0 c n k g V H l w Z T 0 i U X V l c n l H c m 9 1 c E l E I i B W Y W x 1 Z T 0 i c z Z l Y j g x M z Q 2 L W Q 3 Y 2 U t N G Q y M y 0 5 O T E x L T d m N z M 4 M m N l N j k 2 O S I g L z 4 8 R W 5 0 c n k g V H l w Z T 0 i R m l s b E V u Y W J s Z W Q i I F Z h b H V l P S J s M C I g L z 4 8 R W 5 0 c n k g V H l w Z T 0 i R m l s b E 9 i a m V j d F R 5 c G U i I F Z h b H V l P S J z U G l 2 b 3 R U Y W J s Z 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V E J f V m V p Y 3 V s b 3 M v Q 2 h h b m d l Z C B U e X B l M i 5 7 S U Q g d m X D r W N 1 b G 9 z I C 0 g Q 2 9 w e S 4 y L D R 9 J n F 1 b 3 Q 7 L C Z x d W 9 0 O 1 N l Y 3 R p b 2 4 x L 1 R C X 1 Z l a W N 1 b G 9 z L 0 N o Y W 5 n Z W Q g V H l w Z T E u e 0 l E I H Z l w 6 1 j d W x v c y w w f S Z x d W 9 0 O y w m c X V v d D t T Z W N 0 a W 9 u M S 9 U Q l 9 W Z W l j d W x v c y 9 D a G F u Z 2 V k I F R 5 c G U x L n t U a X B v L D F 9 J n F 1 b 3 Q 7 L C Z x d W 9 0 O 1 N l Y 3 R p b 2 4 x L 1 R C X 1 Z l a W N 1 b G 9 z L 0 N o Y W 5 n Z W Q g V H l w Z T E u e 1 N 0 Y X R 1 c y w y f S Z x d W 9 0 O 1 0 s J n F 1 b 3 Q 7 Q 2 9 s d W 1 u Q 2 9 1 b n Q m c X V v d D s 6 N C w m c X V v d D t L Z X l D b 2 x 1 b W 5 O Y W 1 l c y Z x d W 9 0 O z p b X S w m c X V v d D t D b 2 x 1 b W 5 J Z G V u d G l 0 a W V z J n F 1 b 3 Q 7 O l s m c X V v d D t T Z W N 0 a W 9 u M S 9 U Q l 9 W Z W l j d W x v c y 9 D a G F u Z 2 V k I F R 5 c G U y L n t J R C B 2 Z c O t Y 3 V s b 3 M g L S B D b 3 B 5 L j I s N H 0 m c X V v d D s s J n F 1 b 3 Q 7 U 2 V j d G l v b j E v V E J f V m V p Y 3 V s b 3 M v Q 2 h h b m d l Z C B U e X B l M S 5 7 S U Q g d m X D r W N 1 b G 9 z L D B 9 J n F 1 b 3 Q 7 L C Z x d W 9 0 O 1 N l Y 3 R p b 2 4 x L 1 R C X 1 Z l a W N 1 b G 9 z L 0 N o Y W 5 n Z W Q g V H l w Z T E u e 1 R p c G 8 s M X 0 m c X V v d D s s J n F 1 b 3 Q 7 U 2 V j d G l v b j E v V E J f V m V p Y 3 V s b 3 M v Q 2 h h b m d l Z C B U e X B l M S 5 7 U 3 R h d H V z L D J 9 J n F 1 b 3 Q 7 X S w m c X V v d D t S Z W x h d G l v b n N o a X B J b m Z v J n F 1 b 3 Q 7 O l t d f S I g L z 4 8 R W 5 0 c n k g V H l w Z T 0 i R m l s b F N 0 Y X R 1 c y I g V m F s d W U 9 I n N D b 2 1 w b G V 0 Z S I g L z 4 8 R W 5 0 c n k g V H l w Z T 0 i R m l s b E N v b H V t b k 5 h b W V z I i B W Y W x 1 Z T 0 i c 1 s m c X V v d D t J R C Z x d W 9 0 O y w m c X V v d D t D b 2 R p Z 2 8 m c X V v d D s s J n F 1 b 3 Q 7 V G l w b y Z x d W 9 0 O y w m c X V v d D t T d G F 0 d X M m c X V v d D t d I i A v P j x F b n R y e S B U e X B l P S J G a W x s Q 2 9 s d W 1 u V H l w Z X M i I F Z h b H V l P S J z Q X d Z R 0 J n P T 0 i I C 8 + P E V u d H J 5 I F R 5 c G U 9 I k Z p b G x M Y X N 0 V X B k Y X R l Z C I g V m F s d W U 9 I m Q y M D I 2 L T A x L T I 4 V D A 1 O j A y O j A 3 L j M z N z g 5 O D R a I i A v P j x F b n R y e S B U e X B l P S J G a W x s R X J y b 3 J D b 3 V u d C I g V m F s d W U 9 I m w w I i A v P j x F b n R y e S B U e X B l P S J G a W x s R X J y b 3 J D b 2 R l I i B W Y W x 1 Z T 0 i c 1 V u a 2 5 v d 2 4 i I C 8 + P E V u d H J 5 I F R 5 c G U 9 I k Z p b G x D b 3 V u d C I g V m F s d W U 9 I m w 1 M C I g L z 4 8 R W 5 0 c n k g V H l w Z T 0 i Q W R k Z W R U b 0 R h d G F N b 2 R l b C I g V m F s d W U 9 I m w x I i A v P j x F b n R y e S B U e X B l P S J Q a X Z v d E 9 i a m V j d E 5 h b W U i I F Z h b H V l P S J z V E J E I V R C R F 9 T d G F 0 d X N f R W 5 0 c m V n Y S I g L z 4 8 L 1 N 0 Y W J s Z U V u d H J p Z X M + P C 9 J d G V t P j x J d G V t P j x J d G V t T G 9 j Y X R p b 2 4 + P E l 0 Z W 1 U e X B l P k Z v c m 1 1 b G E 8 L 0 l 0 Z W 1 U e X B l P j x J d G V t U G F 0 a D 5 T Z W N 0 a W 9 u M S 9 E S U 1 f V m V p Y 3 V s b y 9 T b 3 V y Y 2 U 8 L 0 l 0 Z W 1 Q Y X R o P j w v S X R l b U x v Y 2 F 0 a W 9 u P j x T d G F i b G V F b n R y a W V z I C 8 + P C 9 J d G V t P j x J d G V t P j x J d G V t T G 9 j Y X R p b 2 4 + P E l 0 Z W 1 U e X B l P k Z v c m 1 1 b G E 8 L 0 l 0 Z W 1 U e X B l P j x J d G V t U G F 0 a D 5 T Z W N 0 a W 9 u M S 9 E S U 1 f U H J v Z H V 0 b z w v S X R l b V B h d G g + P C 9 J d G V t T G 9 j Y X R p b 2 4 + P F N 0 Y W J s Z U V u d H J p Z X M + P E V u d H J 5 I F R 5 c G U 9 I l F 1 Z X J 5 S U Q i I F Z h b H V l P S J z M G E y M z k y Z m Y t Z D N k N i 0 0 Y m Y z L W I z N T c t Z j c y N D N i O T R h N G I 2 I i A v P j x F b n R y e S B U e X B l P S J R d W V y e U d y b 3 V w S U Q i I F Z h b H V l P S J z N m V i O D E z N D Y t Z D d j Z S 0 0 Z D I z L T k 5 M T E t N 2 Y 3 M z g y Y 2 U 2 O T Y 5 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y w m c X V v d D t r Z X l D b 2 x 1 b W 5 O Y W 1 l c y Z x d W 9 0 O z p b X S w m c X V v d D t x d W V y e V J l b G F 0 a W 9 u c 2 h p c H M m c X V v d D s 6 W 1 0 s J n F 1 b 3 Q 7 Y 2 9 s d W 1 u S W R l b n R p d G l l c y Z x d W 9 0 O z p b J n F 1 b 3 Q 7 U 2 V j d G l v b j E v V E J f U H J v Z H V 0 b 3 M v Q 2 h h b m d l Z C B U e X B l M S 5 7 Y 2 F 0 Z W d v c m l h X 3 B y b 2 R 1 d G 8 u M S w w f S Z x d W 9 0 O y w m c X V v d D t T Z W N 0 a W 9 u M S 9 U Q l 9 Q c m 9 k d X R v c y 9 U c m l t b W V k I F R l e H Q u e 1 B y b 2 R 1 d G 8 s M X 0 m c X V v d D s s J n F 1 b 3 Q 7 U 2 V j d G l v b j E v V E J f U H J v Z H V 0 b 3 M v Q 2 h h b m d l Z C B U e X B l M i 5 7 c H J l w 6 d v L D J 9 J n F 1 b 3 Q 7 X S w m c X V v d D t D b 2 x 1 b W 5 D b 3 V u d C Z x d W 9 0 O z o z L C Z x d W 9 0 O 0 t l e U N v b H V t b k 5 h b W V z J n F 1 b 3 Q 7 O l t d L C Z x d W 9 0 O 0 N v b H V t b k l k Z W 5 0 a X R p Z X M m c X V v d D s 6 W y Z x d W 9 0 O 1 N l Y 3 R p b 2 4 x L 1 R C X 1 B y b 2 R 1 d G 9 z L 0 N o Y W 5 n Z W Q g V H l w Z T E u e 2 N h d G V n b 3 J p Y V 9 w c m 9 k d X R v L j E s M H 0 m c X V v d D s s J n F 1 b 3 Q 7 U 2 V j d G l v b j E v V E J f U H J v Z H V 0 b 3 M v V H J p b W 1 l Z C B U Z X h 0 L n t Q c m 9 k d X R v L D F 9 J n F 1 b 3 Q 7 L C Z x d W 9 0 O 1 N l Y 3 R p b 2 4 x L 1 R C X 1 B y b 2 R 1 d G 9 z L 0 N o Y W 5 n Z W Q g V H l w Z T I u e 3 B y Z c O n b y w y f S Z x d W 9 0 O 1 0 s J n F 1 b 3 Q 7 U m V s Y X R p b 2 5 z a G l w S W 5 m b y Z x d W 9 0 O z p b X X 0 i I C 8 + P E V u d H J 5 I F R 5 c G U 9 I k Z p b G x T d G F 0 d X M i I F Z h b H V l P S J z Q 2 9 t c G x l d G U i I C 8 + P E V u d H J 5 I F R 5 c G U 9 I k Z p b G x D b 2 x 1 b W 5 O Y W 1 l c y I g V m F s d W U 9 I n N b J n F 1 b 3 Q 7 S U Q m c X V v d D s s J n F 1 b 3 Q 7 U H J v Z H V 0 b y Z x d W 9 0 O y w m c X V v d D t w c m X D p 2 8 m c X V v d D t d I i A v P j x F b n R y e S B U e X B l P S J G a W x s Q 2 9 s d W 1 u V H l w Z X M i I F Z h b H V l P S J z Q X d Z U i I g L z 4 8 R W 5 0 c n k g V H l w Z T 0 i R m l s b E x h c 3 R V c G R h d G V k I i B W Y W x 1 Z T 0 i Z D I w M j Y t M D E t M j h U M D U 6 M D I 6 M j Y u M D I y M j c 3 N V o i I C 8 + P E V u d H J 5 I F R 5 c G U 9 I k Z p b G x F c n J v c k N v d W 5 0 I i B W Y W x 1 Z T 0 i b D A i I C 8 + P E V u d H J 5 I F R 5 c G U 9 I k Z p b G x F c n J v c k N v Z G U i I F Z h b H V l P S J z V W 5 r b m 9 3 b i I g L z 4 8 R W 5 0 c n k g V H l w Z T 0 i R m l s b E N v d W 5 0 I i B W Y W x 1 Z T 0 i b D Y 2 I i A v P j x F b n R y e S B U e X B l P S J B Z G R l Z F R v R G F 0 Y U 1 v Z G V s I i B W Y W x 1 Z T 0 i b D E i I C 8 + P C 9 T d G F i b G V F b n R y a W V z P j w v S X R l b T 4 8 S X R l b T 4 8 S X R l b U x v Y 2 F 0 a W 9 u P j x J d G V t V H l w Z T 5 G b 3 J t d W x h P C 9 J d G V t V H l w Z T 4 8 S X R l b V B h d G g + U 2 V j d G l v b j E v R E l N X 1 B y b 2 R 1 d G 8 v U 2 9 1 c m N l P C 9 J d G V t U G F 0 a D 4 8 L 0 l 0 Z W 1 M b 2 N h d G l v b j 4 8 U 3 R h Y m x l R W 5 0 c m l l c y A v P j w v S X R l b T 4 8 S X R l b T 4 8 S X R l b U x v Y 2 F 0 a W 9 u P j x J d G V t V H l w Z T 5 G b 3 J t d W x h P C 9 J d G V t V H l w Z T 4 8 S X R l b V B h d G g + U 2 V j d G l v b j E v R E l N X 0 R h d G F f R W 5 0 c m V n Y T w v S X R l b V B h d G g + P C 9 J d G V t T G 9 j Y X R p b 2 4 + P F N 0 Y W J s Z U V u d H J p Z X M + P E V u d H J 5 I F R 5 c G U 9 I l F 1 Z X J 5 S U Q i I F Z h b H V l P S J z N m J l Z G U 4 N D k t Y j d i M y 0 0 M m I y L T h i M z M t Z G Z m N W R j M z I w N G U y 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S X N Q c m l 2 Y X R l I i B W Y W x 1 Z T 0 i b D A i I C 8 + P E V u d H J 5 I F R 5 c G U 9 I k Z p b G x l Z E N v b X B s Z X R l U m V z d W x 0 V G 9 X b 3 J r c 2 h l Z X Q i I F Z h b H V l P S J s M C I g L z 4 8 R W 5 0 c n k g V H l w Z T 0 i R m l s b E N v d W 5 0 I i B W Y W x 1 Z T 0 i b D E z M D Q 5 M S I g L z 4 8 R W 5 0 c n k g V H l w Z T 0 i R m l s b F N 0 Y X R 1 c y I g V m F s d W U 9 I n N D b 2 1 w b G V 0 Z S I g L z 4 8 R W 5 0 c n k g V H l w Z T 0 i R m l s b E N v b H V t b k 5 h b W V z I i B W Y W x 1 Z T 0 i c 1 s m c X V v d D t E Y X R h I G R l I G V u d H J l Z 2 E m c X V v d D s s J n F 1 b 3 Q 7 R G F 0 Y S Z x d W 9 0 O y w m c X V v d D t B b m 8 m c X V v d D s s J n F 1 b 3 Q 7 T W V z J n F 1 b 3 Q 7 L C Z x d W 9 0 O 0 5 v b W U g T W V z J n F 1 b 3 Q 7 L C Z x d W 9 0 O 1 R y a W 1 l c 3 R y Z S Z x d W 9 0 O 1 0 i I C 8 + P E V u d H J 5 I F R 5 c G U 9 I k Z p b G x D b 2 x 1 b W 5 U e X B l c y I g V m F s d W U 9 I n N C d 0 F B Q U F B Q S I g L z 4 8 R W 5 0 c n k g V H l w Z T 0 i U m V j b 3 Z l c n l U Y X J n Z X R S b 3 c i I F Z h b H V l P S J s M S I g L z 4 8 R W 5 0 c n k g V H l w Z T 0 i U m V j b 3 Z l c n l U Y X J n Z X R D b 2 x 1 b W 4 i I F Z h b H V l P S J s M S I g L z 4 8 R W 5 0 c n k g V H l w Z T 0 i U m V j b 3 Z l c n l U Y X J n Z X R T a G V l d C I g V m F s d W U 9 I n N E S U 1 f R G F 0 Y V 9 F b n R y Z W d h I i A v P j x F b n R y e S B U e X B l P S J S Z W x h d G l v b n N o a X B J b m Z v Q 2 9 u d G F p b m V y I i B W Y W x 1 Z T 0 i c 3 s m c X V v d D t j b 2 x 1 b W 5 D b 3 V u d C Z x d W 9 0 O z o 2 L C Z x d W 9 0 O 2 t l e U N v b H V t b k 5 h b W V z J n F 1 b 3 Q 7 O l s m c X V v d D t E Y X R h I G R l I G V u d H J l Z 2 E m c X V v d D t d L C Z x d W 9 0 O 3 F 1 Z X J 5 U m V s Y X R p b 2 5 z a G l w c y Z x d W 9 0 O z p b X S w m c X V v d D t j b 2 x 1 b W 5 J Z G V u d G l 0 a W V z J n F 1 b 3 Q 7 O l s m c X V v d D t T Z W N 0 a W 9 u M S 9 E S U 1 f R G F 0 Y V 9 F b n R y Z W d h L 0 F k Z G V k I E l u Z G V 4 L n t E Y X R h I G R l I G V u d H J l Z 2 E s M n 0 m c X V v d D s s J n F 1 b 3 Q 7 U 2 V j d G l v b j E v R E l N X 0 R h d G F f R W 5 0 c m V n Y S 9 B Z G R l Z C B E Y X R h L n t E Y X R h L D F 9 J n F 1 b 3 Q 7 L C Z x d W 9 0 O 1 N l Y 3 R p b 2 4 x L 0 R J T V 9 E Y X R h X 0 V u d H J l Z 2 E v Q W R k Z W Q g Q W 5 v L n t B b m 8 s M n 0 m c X V v d D s s J n F 1 b 3 Q 7 U 2 V j d G l v b j E v R E l N X 0 R h d G F f R W 5 0 c m V n Y S 9 B Z G R l Z C B N Z X M u e 0 1 l c y w z f S Z x d W 9 0 O y w m c X V v d D t T Z W N 0 a W 9 u M S 9 E S U 1 f R G F 0 Y V 9 F b n R y Z W d h L 0 F k Z G V k I E 5 v b W U g T W V z L n t O b 2 1 l I E 1 l c y w 0 f S Z x d W 9 0 O y w m c X V v d D t T Z W N 0 a W 9 u M S 9 E S U 1 f R G F 0 Y V 9 F b n R y Z W d h L 0 F k Z G V k I F R y a W 1 l c 3 R y Z S 5 7 V H J p b W V z d H J l L D V 9 J n F 1 b 3 Q 7 X S w m c X V v d D t D b 2 x 1 b W 5 D b 3 V u d C Z x d W 9 0 O z o 2 L C Z x d W 9 0 O 0 t l e U N v b H V t b k 5 h b W V z J n F 1 b 3 Q 7 O l s m c X V v d D t E Y X R h I G R l I G V u d H J l Z 2 E m c X V v d D t d L C Z x d W 9 0 O 0 N v b H V t b k l k Z W 5 0 a X R p Z X M m c X V v d D s 6 W y Z x d W 9 0 O 1 N l Y 3 R p b 2 4 x L 0 R J T V 9 E Y X R h X 0 V u d H J l Z 2 E v Q W R k Z W Q g S W 5 k Z X g u e 0 R h d G E g Z G U g Z W 5 0 c m V n Y S w y f S Z x d W 9 0 O y w m c X V v d D t T Z W N 0 a W 9 u M S 9 E S U 1 f R G F 0 Y V 9 F b n R y Z W d h L 0 F k Z G V k I E R h d G E u e 0 R h d G E s M X 0 m c X V v d D s s J n F 1 b 3 Q 7 U 2 V j d G l v b j E v R E l N X 0 R h d G F f R W 5 0 c m V n Y S 9 B Z G R l Z C B B b m 8 u e 0 F u b y w y f S Z x d W 9 0 O y w m c X V v d D t T Z W N 0 a W 9 u M S 9 E S U 1 f R G F 0 Y V 9 F b n R y Z W d h L 0 F k Z G V k I E 1 l c y 5 7 T W V z L D N 9 J n F 1 b 3 Q 7 L C Z x d W 9 0 O 1 N l Y 3 R p b 2 4 x L 0 R J T V 9 E Y X R h X 0 V u d H J l Z 2 E v Q W R k Z W Q g T m 9 t Z S B N Z X M u e 0 5 v b W U g T W V z L D R 9 J n F 1 b 3 Q 7 L C Z x d W 9 0 O 1 N l Y 3 R p b 2 4 x L 0 R J T V 9 E Y X R h X 0 V u d H J l Z 2 E v Q W R k Z W Q g V H J p b W V z d H J l L n t U c m l t Z X N 0 c m U s N X 0 m c X V v d D t d L C Z x d W 9 0 O 1 J l b G F 0 a W 9 u c 2 h p c E l u Z m 8 m c X V v d D s 6 W 1 1 9 I i A v P j x F b n R y e S B U e X B l P S J G a W x s T G F z d F V w Z G F 0 Z W Q i I F Z h b H V l P S J k M j A y N i 0 w M S 0 y O F Q w N T o w M z o 1 M i 4 w N T Q 5 M z k 5 W i I g L z 4 8 R W 5 0 c n k g V H l w Z T 0 i U X V l c n l H c m 9 1 c E l E I i B W Y W x 1 Z T 0 i c z Z l Y j g x M z Q 2 L W Q 3 Y 2 U t N G Q y M y 0 5 O T E x L T d m N z M 4 M m N l N j k 2 O S I g L z 4 8 R W 5 0 c n k g V H l w Z T 0 i R m l s b E V y c m 9 y Q 2 9 1 b n Q i I F Z h b H V l P S J s M C I g L z 4 8 R W 5 0 c n k g V H l w Z T 0 i R m l s b E V y c m 9 y Q 2 9 k Z S I g V m F s d W U 9 I n N V b m t u b 3 d u I i A v P j x F b n R y e S B U e X B l P S J B Z G R l Z F R v R G F 0 Y U 1 v Z G V s I i B W Y W x 1 Z T 0 i b D E i I C 8 + P E V u d H J 5 I F R 5 c G U 9 I k x v Y W R l Z F R v Q W 5 h b H l z a X N T Z X J 2 a W N l c y I g V m F s d W U 9 I m w w I i A v P j w v U 3 R h Y m x l R W 5 0 c m l l c z 4 8 L 0 l 0 Z W 0 + P E l 0 Z W 0 + P E l 0 Z W 1 M b 2 N h d G l v b j 4 8 S X R l b V R 5 c G U + R m 9 y b X V s Y T w v S X R l b V R 5 c G U + P E l 0 Z W 1 Q Y X R o P l N l Y 3 R p b 2 4 x L 0 R J T V 9 E Y X R h X 0 V u d H J l Z 2 E v U 2 9 1 c m N l P C 9 J d G V t U G F 0 a D 4 8 L 0 l 0 Z W 1 M b 2 N h d G l v b j 4 8 U 3 R h Y m x l R W 5 0 c m l l c y A v P j w v S X R l b T 4 8 S X R l b T 4 8 S X R l b U x v Y 2 F 0 a W 9 u P j x J d G V t V H l w Z T 5 G b 3 J t d W x h P C 9 J d G V t V H l w Z T 4 8 S X R l b V B h d G g + U 2 V j d G l v b j E v R E l N X 0 R h d G F f R W 5 0 c m V n Y S 9 G a W x 0 Z X J l Z C U y M F J v d 3 M 8 L 0 l 0 Z W 1 Q Y X R o P j w v S X R l b U x v Y 2 F 0 a W 9 u P j x T d G F i b G V F b n R y a W V z I C 8 + P C 9 J d G V t P j x J d G V t P j x J d G V t T G 9 j Y X R p b 2 4 + P E l 0 Z W 1 U e X B l P k Z v c m 1 1 b G E 8 L 0 l 0 Z W 1 U e X B l P j x J d G V t U G F 0 a D 5 T Z W N 0 a W 9 u M S 9 E S U 1 f R G F 0 Y V 9 F b n R y Z W d h L 1 J l b m F t Z W Q l M j B J R C U y M E N v b H V t b j w v S X R l b V B h d G g + P C 9 J d G V t T G 9 j Y X R p b 2 4 + P F N 0 Y W J s Z U V u d H J p Z X M g L z 4 8 L 0 l 0 Z W 0 + P E l 0 Z W 0 + P E l 0 Z W 1 M b 2 N h d G l v b j 4 8 S X R l b V R 5 c G U + R m 9 y b X V s Y T w v S X R l b V R 5 c G U + P E l 0 Z W 1 Q Y X R o P l N l Y 3 R p b 2 4 x L 0 R J T V 9 E Y X R h X 0 V u d H J l Z 2 E v U m V t b 3 Z l Z C U y M E N v b H V t b n M 8 L 0 l 0 Z W 1 Q Y X R o P j w v S X R l b U x v Y 2 F 0 a W 9 u P j x T d G F i b G V F b n R y a W V z I C 8 + P C 9 J d G V t P j x J d G V t P j x J d G V t T G 9 j Y X R p b 2 4 + P E l 0 Z W 1 U e X B l P k Z v c m 1 1 b G E 8 L 0 l 0 Z W 1 U e X B l P j x J d G V t U G F 0 a D 5 T Z W N 0 a W 9 u M S 9 E S U 1 f R G F 0 Y V 9 F b n R y Z W d h L 0 F k Z G V k J T I w Q 3 V z d G 9 t P C 9 J d G V t U G F 0 a D 4 8 L 0 l 0 Z W 1 M b 2 N h d G l v b j 4 8 U 3 R h Y m x l R W 5 0 c m l l c y A v P j w v S X R l b T 4 8 S X R l b T 4 8 S X R l b U x v Y 2 F 0 a W 9 u P j x J d G V t V H l w Z T 5 G b 3 J t d W x h P C 9 J d G V t V H l w Z T 4 8 S X R l b V B h d G g + U 2 V j d G l v b j E v R E l N X 0 R h d G F f R W 5 0 c m V n Y S 9 B Z G R l Z C U y M E N 1 c 3 R v b T E 8 L 0 l 0 Z W 1 Q Y X R o P j w v S X R l b U x v Y 2 F 0 a W 9 u P j x T d G F i b G V F b n R y a W V z I C 8 + P C 9 J d G V t P j x J d G V t P j x J d G V t T G 9 j Y X R p b 2 4 + P E l 0 Z W 1 U e X B l P k Z v c m 1 1 b G E 8 L 0 l 0 Z W 1 U e X B l P j x J d G V t U G F 0 a D 5 T Z W N 0 a W 9 u M S 9 E S U 1 f R G F 0 Y V 9 F b n R y Z W d h L 0 N o Y W 5 n Z W Q l M j B U e X B l P C 9 J d G V t U G F 0 a D 4 8 L 0 l 0 Z W 1 M b 2 N h d G l v b j 4 8 U 3 R h Y m x l R W 5 0 c m l l c y A v P j w v S X R l b T 4 8 S X R l b T 4 8 S X R l b U x v Y 2 F 0 a W 9 u P j x J d G V t V H l w Z T 5 G b 3 J t d W x h P C 9 J d G V t V H l w Z T 4 8 S X R l b V B h d G g + U 2 V j d G l v b j E v R E l N X 0 R h d G F f R W 5 0 c m V n Y S 9 B Z G R l Z C U y M E N v b m R p d G l v b m F s J T I w Q 2 9 s d W 1 u P C 9 J d G V t U G F 0 a D 4 8 L 0 l 0 Z W 1 M b 2 N h d G l v b j 4 8 U 3 R h Y m x l R W 5 0 c m l l c y A v P j w v S X R l b T 4 8 S X R l b T 4 8 S X R l b U x v Y 2 F 0 a W 9 u P j x J d G V t V H l w Z T 5 G b 3 J t d W x h P C 9 J d G V t V H l w Z T 4 8 S X R l b V B h d G g + U 2 V j d G l v b j E v R E l N X 0 R h d G F f R W 5 0 c m V n Y S 9 B Z G R l Z C U y M E N 1 c 3 R v b T I 8 L 0 l 0 Z W 1 Q Y X R o P j w v S X R l b U x v Y 2 F 0 a W 9 u P j x T d G F i b G V F b n R y a W V z I C 8 + P C 9 J d G V t P j x J d G V t P j x J d G V t T G 9 j Y X R p b 2 4 + P E l 0 Z W 1 U e X B l P k Z v c m 1 1 b G E 8 L 0 l 0 Z W 1 U e X B l P j x J d G V t U G F 0 a D 5 T Z W N 0 a W 9 u M S 9 E S U 1 f R G F 0 Y V 9 F b n R y Z W d h L 1 J l b W 9 2 Z W Q l M j B D b 2 x 1 b W 5 z M T w v S X R l b V B h d G g + P C 9 J d G V t T G 9 j Y X R p b 2 4 + P F N 0 Y W J s Z U V u d H J p Z X M g L z 4 8 L 0 l 0 Z W 0 + P E l 0 Z W 0 + P E l 0 Z W 1 M b 2 N h d G l v b j 4 8 S X R l b V R 5 c G U + R m 9 y b X V s Y T w v S X R l b V R 5 c G U + P E l 0 Z W 1 Q Y X R o P l N l Y 3 R p b 2 4 x L 0 R J T V 9 E Y X R h X 0 V u d H J l Z 2 E v U m V v c m R l c m V k J T I w Q 2 9 s d W 1 u c z w v S X R l b V B h d G g + P C 9 J d G V t T G 9 j Y X R p b 2 4 + P F N 0 Y W J s Z U V u d H J p Z X M g L z 4 8 L 0 l 0 Z W 0 + P E l 0 Z W 0 + P E l 0 Z W 1 M b 2 N h d G l v b j 4 8 S X R l b V R 5 c G U + R m 9 y b X V s Y T w v S X R l b V R 5 c G U + P E l 0 Z W 1 Q Y X R o P l N l Y 3 R p b 2 4 x L 0 R J T V 9 E Y X R h X 0 V u d H J l Z 2 E v T W V y Z 2 V k J T I w U X V l c m l l c z w v S X R l b V B h d G g + P C 9 J d G V t T G 9 j Y X R p b 2 4 + P F N 0 Y W J s Z U V u d H J p Z X M g L z 4 8 L 0 l 0 Z W 0 + P E l 0 Z W 0 + P E l 0 Z W 1 M b 2 N h d G l v b j 4 8 S X R l b V R 5 c G U + R m 9 y b X V s Y T w v S X R l b V R 5 c G U + P E l 0 Z W 1 Q Y X R o P l N l Y 3 R p b 2 4 x L 0 R J T V 9 E Y X R h X 0 V u d H J l Z 2 E v R X h w Y W 5 k Z W Q l M j B R U l 9 E Z X N w Y W N o b 3 M 8 L 0 l 0 Z W 1 Q Y X R o P j w v S X R l b U x v Y 2 F 0 a W 9 u P j x T d G F i b G V F b n R y a W V z I C 8 + P C 9 J d G V t P j x J d G V t P j x J d G V t T G 9 j Y X R p b 2 4 + P E l 0 Z W 1 U e X B l P k Z v c m 1 1 b G E 8 L 0 l 0 Z W 1 U e X B l P j x J d G V t U G F 0 a D 5 T Z W N 0 a W 9 u M S 9 E S U 1 f R G F 0 Y V 9 F b n R y Z W d h L 1 J l b W 9 2 Z W Q l M j B D b 2 x 1 b W 5 z M j w v S X R l b V B h d G g + P C 9 J d G V t T G 9 j Y X R p b 2 4 + P F N 0 Y W J s Z U V u d H J p Z X M g L z 4 8 L 0 l 0 Z W 0 + P E l 0 Z W 0 + P E l 0 Z W 1 M b 2 N h d G l v b j 4 8 S X R l b V R 5 c G U + R m 9 y b X V s Y T w v S X R l b V R 5 c G U + P E l 0 Z W 1 Q Y X R o P l N l Y 3 R p b 2 4 x L 0 R J T V 9 E Y X R h X 0 V u d H J l Z 2 E v U m V u Y W 1 l Z C U y M E N v b H V t b n M 8 L 0 l 0 Z W 1 Q Y X R o P j w v S X R l b U x v Y 2 F 0 a W 9 u P j x T d G F i b G V F b n R y a W V z I C 8 + P C 9 J d G V t P j x J d G V t P j x J d G V t T G 9 j Y X R p b 2 4 + P E l 0 Z W 1 U e X B l P k Z v c m 1 1 b G E 8 L 0 l 0 Z W 1 U e X B l P j x J d G V t U G F 0 a D 5 T Z W N 0 a W 9 u M S 9 E S U 1 f R G F 0 Y V 9 F b n R y Z W d h L 1 J l b 3 J k Z X J l Z C U y M E N v b H V t b n M x P C 9 J d G V t U G F 0 a D 4 8 L 0 l 0 Z W 1 M b 2 N h d G l v b j 4 8 U 3 R h Y m x l R W 5 0 c m l l c y A v P j w v S X R l b T 4 8 S X R l b T 4 8 S X R l b U x v Y 2 F 0 a W 9 u P j x J d G V t V H l w Z T 5 G b 3 J t d W x h P C 9 J d G V t V H l w Z T 4 8 S X R l b V B h d G g + U 2 V j d G l v b j E v R E l N X 0 R h d G F f R W 5 0 c m V n Y S 9 B Z G R l Z C U y M E l u Z G V 4 P C 9 J d G V t U G F 0 a D 4 8 L 0 l 0 Z W 1 M b 2 N h d G l v b j 4 8 U 3 R h Y m x l R W 5 0 c m l l c y A v P j w v S X R l b T 4 8 S X R l b T 4 8 S X R l b U x v Y 2 F 0 a W 9 u P j x J d G V t V H l w Z T 5 G b 3 J t d W x h P C 9 J d G V t V H l w Z T 4 8 S X R l b V B h d G g + U 2 V j d G l v b j E v R E l N X 0 R h d G F f R W 5 0 c m V n Y S 9 S Z W 5 h b W V k J T I w Q 2 9 s d W 1 u c z E 8 L 0 l 0 Z W 1 Q Y X R o P j w v S X R l b U x v Y 2 F 0 a W 9 u P j x T d G F i b G V F b n R y a W V z I C 8 + P C 9 J d G V t P j x J d G V t P j x J d G V t T G 9 j Y X R p b 2 4 + P E l 0 Z W 1 U e X B l P k Z v c m 1 1 b G E 8 L 0 l 0 Z W 1 U e X B l P j x J d G V t U G F 0 a D 5 T Z W N 0 a W 9 u M S 9 E S U 1 f R G F 0 Y V 9 F b n R y Z W d h L 1 J l b 3 J k Z X J l Z C U y M E N v b H V t b n M y P C 9 J d G V t U G F 0 a D 4 8 L 0 l 0 Z W 1 M b 2 N h d G l v b j 4 8 U 3 R h Y m x l R W 5 0 c m l l c y A v P j w v S X R l b T 4 8 S X R l b T 4 8 S X R l b U x v Y 2 F 0 a W 9 u P j x J d G V t V H l w Z T 5 G b 3 J t d W x h P C 9 J d G V t V H l w Z T 4 8 S X R l b V B h d G g + U 2 V j d G l v b j E v R E l N X 0 R h d G F f R W 5 0 c m V n Y S 9 S Z W 1 v d m V k J T I w Q 2 9 s d W 1 u c z M 8 L 0 l 0 Z W 1 Q Y X R o P j w v S X R l b U x v Y 2 F 0 a W 9 u P j x T d G F i b G V F b n R y a W V z I C 8 + P C 9 J d G V t P j x J d G V t P j x J d G V t T G 9 j Y X R p b 2 4 + P E l 0 Z W 1 U e X B l P k Z v c m 1 1 b G E 8 L 0 l 0 Z W 1 U e X B l P j x J d G V t U G F 0 a D 5 T Z W N 0 a W 9 u M S 9 E S U 1 f R G F 0 Y V 9 F b n R y Z W d h L 1 J l b W 9 2 Z W Q l M j B E d X B s a W N h d G V z P C 9 J d G V t U G F 0 a D 4 8 L 0 l 0 Z W 1 M b 2 N h d G l v b j 4 8 U 3 R h Y m x l R W 5 0 c m l l c y A v P j w v S X R l b T 4 8 S X R l b T 4 8 S X R l b U x v Y 2 F 0 a W 9 u P j x J d G V t V H l w Z T 5 G b 3 J t d W x h P C 9 J d G V t V H l w Z T 4 8 S X R l b V B h d G g + U 2 V j d G l v b j E v R E l N X 0 R h d G F f R W 5 0 c m V n Y S 9 T b 3 J 0 Z W Q l M j B S b 3 d z P C 9 J d G V t U G F 0 a D 4 8 L 0 l 0 Z W 1 M b 2 N h d G l v b j 4 8 U 3 R h Y m x l R W 5 0 c m l l c y A v P j w v S X R l b T 4 8 S X R l b T 4 8 S X R l b U x v Y 2 F 0 a W 9 u P j x J d G V t V H l w Z T 5 G b 3 J t d W x h P C 9 J d G V t V H l w Z T 4 8 S X R l b V B h d G g + U 2 V j d G l v b j E v R E l N X 0 R h d G F f R W 5 0 c m V n Y S 9 B Z G R l Z C U y M E R h d G E 8 L 0 l 0 Z W 1 Q Y X R o P j w v S X R l b U x v Y 2 F 0 a W 9 u P j x T d G F i b G V F b n R y a W V z I C 8 + P C 9 J d G V t P j x J d G V t P j x J d G V t T G 9 j Y X R p b 2 4 + P E l 0 Z W 1 U e X B l P k Z v c m 1 1 b G E 8 L 0 l 0 Z W 1 U e X B l P j x J d G V t U G F 0 a D 5 T Z W N 0 a W 9 u M S 9 E S U 1 f R G F 0 Y V 9 F b n R y Z W d h L 0 F k Z G V k J T I w Q W 5 v P C 9 J d G V t U G F 0 a D 4 8 L 0 l 0 Z W 1 M b 2 N h d G l v b j 4 8 U 3 R h Y m x l R W 5 0 c m l l c y A v P j w v S X R l b T 4 8 S X R l b T 4 8 S X R l b U x v Y 2 F 0 a W 9 u P j x J d G V t V H l w Z T 5 G b 3 J t d W x h P C 9 J d G V t V H l w Z T 4 8 S X R l b V B h d G g + U 2 V j d G l v b j E v R E l N X 0 R h d G F f R W 5 0 c m V n Y S 9 B Z G R l Z C U y M E 1 l c z w v S X R l b V B h d G g + P C 9 J d G V t T G 9 j Y X R p b 2 4 + P F N 0 Y W J s Z U V u d H J p Z X M g L z 4 8 L 0 l 0 Z W 0 + P E l 0 Z W 0 + P E l 0 Z W 1 M b 2 N h d G l v b j 4 8 S X R l b V R 5 c G U + R m 9 y b X V s Y T w v S X R l b V R 5 c G U + P E l 0 Z W 1 Q Y X R o P l N l Y 3 R p b 2 4 x L 0 R J T V 9 E Y X R h X 0 V u d H J l Z 2 E v Q W R k Z W Q l M j B U c m l t Z X N 0 c m U 8 L 0 l 0 Z W 1 Q Y X R o P j w v S X R l b U x v Y 2 F 0 a W 9 u P j x T d G F i b G V F b n R y a W V z I C 8 + P C 9 J d G V t P j x J d G V t P j x J d G V t T G 9 j Y X R p b 2 4 + P E l 0 Z W 1 U e X B l P k Z v c m 1 1 b G E 8 L 0 l 0 Z W 1 U e X B l P j x J d G V t U G F 0 a D 5 T Z W N 0 a W 9 u M S 9 E S U 1 f R G F 0 Y V 9 F b n R y Z W d h L 0 F k Z G V k J T I w T m 9 t Z S U y M E 1 l c z w v S X R l b V B h d G g + P C 9 J d G V t T G 9 j Y X R p b 2 4 + P F N 0 Y W J s Z U V u d H J p Z X M g L z 4 8 L 0 l 0 Z W 0 + P E l 0 Z W 0 + P E l 0 Z W 1 M b 2 N h d G l v b j 4 8 S X R l b V R 5 c G U + R m 9 y b X V s Y T w v S X R l b V R 5 c G U + P E l 0 Z W 1 Q Y X R o P l N l Y 3 R p b 2 4 x L 0 Z U X 0 V u d H J l Z 2 F z P C 9 J d G V t U G F 0 a D 4 8 L 0 l 0 Z W 1 M b 2 N h d G l v b j 4 8 U 3 R h Y m x l R W 5 0 c m l l c z 4 8 R W 5 0 c n k g V H l w Z T 0 i S X N Q c m l 2 Y X R l I i B W Y W x 1 Z T 0 i b D A i I C 8 + P E V u d H J 5 I F R 5 c G U 9 I l F 1 Z X J 5 S U Q i I F Z h b H V l P S J z Y W I 2 M m I 2 N D k t Z m E 3 N y 0 0 N W J h L W E 3 Y m Y t N G U 5 O G V m Z G N j N 2 M 4 I i A v P j x F b n R y e S B U e X B l P S J R d W V y e U d y b 3 V w S U Q i I F Z h b H V l P S J z Z G Y 3 O W M w Y W U t M W R k Z S 0 0 N G R l L T g 1 Y j Q t Z T B i N z h i O G E 1 Y T N h 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y L C Z x d W 9 0 O 2 t l e U N v b H V t b k 5 h b W V z J n F 1 b 3 Q 7 O l t d L C Z x d W 9 0 O 3 F 1 Z X J 5 U m V s Y X R p b 2 5 z a G l w c y Z x d W 9 0 O z p b X S w m c X V v d D t j b 2 x 1 b W 5 J Z G V u d G l 0 a W V z J n F 1 b 3 Q 7 O l s m c X V v d D t T Z W N 0 a W 9 u M S 9 R U l 9 F b n R y Z W d h c y 9 B Z G R l Z C B J b m R l e C 5 7 S W 5 k Z X g s N 3 0 m c X V v d D s s J n F 1 b 3 Q 7 U 2 V j d G l v b j E v V E J f U G V k a W R v c y 9 D a G F u Z 2 V k I F R 5 c G V z I E J h c 2 U u e 0 l E I F B y b 2 R 1 d G 8 s M X 0 m c X V v d D s s J n F 1 b 3 Q 7 U 2 V j d G l v b j E v U V J f R G V z c G F j a G 9 z L 0 F k Z G V k I E l u Z G V 4 L n t J R C B W Z c O t Y 3 V s b y w x f S Z x d W 9 0 O y w m c X V v d D t T Z W N 0 a W 9 u M S 9 R U l 9 E Z X N w Y W N o b 3 M v Q W R k Z W Q g S W 5 k Z X g u e 0 l E I E x v Y 2 F s a W R h Z G U s M n 0 m c X V v d D s s J n F 1 b 3 Q 7 U 2 V j d G l v b j E v R E l N X 1 N 0 Y X R 1 c 1 9 F b n R y Z W d h L 0 F k Z G V k I E l u Z G V 4 M S 5 7 S W 5 k Z X g s M X 0 m c X V v d D s s J n F 1 b 3 Q 7 U 2 V j d G l v b j E v V E J f U G V k a W R v c y 9 D a G F u Z 2 V k I F R 5 c G V z I E J h c 2 U u e 1 F 1 Y W 5 0 a W R h Z G U s M n 0 m c X V v d D s s J n F 1 b 3 Q 7 U 2 V j d G l v b j E v R l R f R W 5 0 c m V n Y X M v Q 2 h h b m d l Z C B U e X B l M S 5 7 R G F 0 Y S B k Z S B l b n R y Z W d h L D Z 9 J n F 1 b 3 Q 7 L C Z x d W 9 0 O 1 N l Y 3 R p b 2 4 x L 0 Z U X 0 V u d H J l Z 2 F z L 0 N o Y W 5 n Z W Q g V H l w Z T E u e 1 B U T C A o Z G l h c y k s N 3 0 m c X V v d D s s J n F 1 b 3 Q 7 U 2 V j d G l v b j E v R l R f R W 5 0 c m V n Y X M v Q 2 h h b m d l Z C B U e X B l M S 5 7 U z J E I C h k a W F z K S w 4 f S Z x d W 9 0 O y w m c X V v d D t T Z W N 0 a W 9 u M S 9 G V F 9 F b n R y Z W d h c y 9 D a G F u Z 2 V k I F R 5 c G U x L n t T T E E s O X 0 m c X V v d D s s J n F 1 b 3 Q 7 U 2 V j d G l v b j E v R l R f R W 5 0 c m V n Y X M v Q 2 h h b m d l Z C B U e X B l M S 5 7 T W 9 k d W x v I F N M Q S A o Z G l h c y k s M T B 9 J n F 1 b 3 Q 7 L C Z x d W 9 0 O 1 N l Y 3 R p b 2 4 x L 0 Z U X 0 V u d H J l Z 2 F z L 0 N o Y W 5 n Z W Q g V H l w Z S 5 7 U 3 V i d G 9 0 Y W w s M T F 9 J n F 1 b 3 Q 7 X S w m c X V v d D t D b 2 x 1 b W 5 D b 3 V u d C Z x d W 9 0 O z o x M i w m c X V v d D t L Z X l D b 2 x 1 b W 5 O Y W 1 l c y Z x d W 9 0 O z p b X S w m c X V v d D t D b 2 x 1 b W 5 J Z G V u d G l 0 a W V z J n F 1 b 3 Q 7 O l s m c X V v d D t T Z W N 0 a W 9 u M S 9 R U l 9 F b n R y Z W d h c y 9 B Z G R l Z C B J b m R l e C 5 7 S W 5 k Z X g s N 3 0 m c X V v d D s s J n F 1 b 3 Q 7 U 2 V j d G l v b j E v V E J f U G V k a W R v c y 9 D a G F u Z 2 V k I F R 5 c G V z I E J h c 2 U u e 0 l E I F B y b 2 R 1 d G 8 s M X 0 m c X V v d D s s J n F 1 b 3 Q 7 U 2 V j d G l v b j E v U V J f R G V z c G F j a G 9 z L 0 F k Z G V k I E l u Z G V 4 L n t J R C B W Z c O t Y 3 V s b y w x f S Z x d W 9 0 O y w m c X V v d D t T Z W N 0 a W 9 u M S 9 R U l 9 E Z X N w Y W N o b 3 M v Q W R k Z W Q g S W 5 k Z X g u e 0 l E I E x v Y 2 F s a W R h Z G U s M n 0 m c X V v d D s s J n F 1 b 3 Q 7 U 2 V j d G l v b j E v R E l N X 1 N 0 Y X R 1 c 1 9 F b n R y Z W d h L 0 F k Z G V k I E l u Z G V 4 M S 5 7 S W 5 k Z X g s M X 0 m c X V v d D s s J n F 1 b 3 Q 7 U 2 V j d G l v b j E v V E J f U G V k a W R v c y 9 D a G F u Z 2 V k I F R 5 c G V z I E J h c 2 U u e 1 F 1 Y W 5 0 a W R h Z G U s M n 0 m c X V v d D s s J n F 1 b 3 Q 7 U 2 V j d G l v b j E v R l R f R W 5 0 c m V n Y X M v Q 2 h h b m d l Z C B U e X B l M S 5 7 R G F 0 Y S B k Z S B l b n R y Z W d h L D Z 9 J n F 1 b 3 Q 7 L C Z x d W 9 0 O 1 N l Y 3 R p b 2 4 x L 0 Z U X 0 V u d H J l Z 2 F z L 0 N o Y W 5 n Z W Q g V H l w Z T E u e 1 B U T C A o Z G l h c y k s N 3 0 m c X V v d D s s J n F 1 b 3 Q 7 U 2 V j d G l v b j E v R l R f R W 5 0 c m V n Y X M v Q 2 h h b m d l Z C B U e X B l M S 5 7 U z J E I C h k a W F z K S w 4 f S Z x d W 9 0 O y w m c X V v d D t T Z W N 0 a W 9 u M S 9 G V F 9 F b n R y Z W d h c y 9 D a G F u Z 2 V k I F R 5 c G U x L n t T T E E s O X 0 m c X V v d D s s J n F 1 b 3 Q 7 U 2 V j d G l v b j E v R l R f R W 5 0 c m V n Y X M v Q 2 h h b m d l Z C B U e X B l M S 5 7 T W 9 k d W x v I F N M Q S A o Z G l h c y k s M T B 9 J n F 1 b 3 Q 7 L C Z x d W 9 0 O 1 N l Y 3 R p b 2 4 x L 0 Z U X 0 V u d H J l Z 2 F z L 0 N o Y W 5 n Z W Q g V H l w Z S 5 7 U 3 V i d G 9 0 Y W w s M T F 9 J n F 1 b 3 Q 7 X S w m c X V v d D t S Z W x h d G l v b n N o a X B J b m Z v J n F 1 b 3 Q 7 O l t d f S I g L z 4 8 R W 5 0 c n k g V H l w Z T 0 i R m l s b F N 0 Y X R 1 c y I g V m F s d W U 9 I n N D b 2 1 w b G V 0 Z S I g L z 4 8 R W 5 0 c n k g V H l w Z T 0 i R m l s b E N v b H V t b k 5 h b W V z I i B W Y W x 1 Z T 0 i c 1 s m c X V v d D t J R C Z x d W 9 0 O y w m c X V v d D t J R C B Q c m 9 k d X R v J n F 1 b 3 Q 7 L C Z x d W 9 0 O 0 l E I F Z l w 6 1 j d W x v J n F 1 b 3 Q 7 L C Z x d W 9 0 O 0 l E I E x v Y 2 F s a W R h Z G U m c X V v d D s s J n F 1 b 3 Q 7 S U Q g U 3 R h d H V z J n F 1 b 3 Q 7 L C Z x d W 9 0 O 1 F 1 Y W 5 0 a W R h Z G U g Q 2 9 t c H J h Z G E m c X V v d D s s J n F 1 b 3 Q 7 R G F 0 Y S B k Z S B l b n R y Z W d h J n F 1 b 3 Q 7 L C Z x d W 9 0 O 1 B U T C A o Z G l h c y k m c X V v d D s s J n F 1 b 3 Q 7 U z J E I C h k a W F z K S Z x d W 9 0 O y w m c X V v d D t T T E E m c X V v d D s s J n F 1 b 3 Q 7 T W 9 k d W x v I F N M Q S A o Z G l h c y k m c X V v d D s s J n F 1 b 3 Q 7 U 3 V i d G 9 0 Y W w m c X V v d D t d I i A v P j x F b n R y e S B U e X B l P S J G a W x s Q 2 9 s d W 1 u V H l w Z X M i I F Z h b H V l P S J z Q X d N R E F 3 T U R D U U 1 E Q X d N U i I g L z 4 8 R W 5 0 c n k g V H l w Z T 0 i R m l s b E x h c 3 R V c G R h d G V k I i B W Y W x 1 Z T 0 i Z D I w M j Y t M D E t M j h U M D U 6 M D U 6 N T g u M D Y 1 M z M y M 1 o i I C 8 + P E V u d H J 5 I F R 5 c G U 9 I k Z p b G x F c n J v c k N v d W 5 0 I i B W Y W x 1 Z T 0 i b D A i I C 8 + P E V u d H J 5 I F R 5 c G U 9 I k Z p b G x F c n J v c k N v Z G U i I F Z h b H V l P S J z V W 5 r b m 9 3 b i I g L z 4 8 R W 5 0 c n k g V H l w Z T 0 i R m l s b E N v d W 5 0 I i B W Y W x 1 Z T 0 i b D E 0 N D E 3 O C I g L z 4 8 R W 5 0 c n k g V H l w Z T 0 i Q W R k Z W R U b 0 R h d G F N b 2 R l b C I g V m F s d W U 9 I m w x I i A v P j x F b n R y e S B U e X B l P S J S Z W N v d m V y e V R h c m d l d F N o Z W V 0 I i B W Y W x 1 Z T 0 i c 0 Z U X 0 V u d H J l Z 2 F z I i A v P j x F b n R y e S B U e X B l P S J S Z W N v d m V y e V R h c m d l d E N v b H V t b i I g V m F s d W U 9 I m w x I i A v P j x F b n R y e S B U e X B l P S J S Z W N v d m V y e V R h c m d l d F J v d y I g V m F s d W U 9 I m w x I i A v P j x F b n R y e S B U e X B l P S J Q a X Z v d E 9 i a m V j d E 5 h b W U i I F Z h b H V l P S J z U z J E I V R C R F 9 T M k Q i I C 8 + P C 9 T d G F i b G V F b n R y a W V z P j w v S X R l b T 4 8 S X R l b T 4 8 S X R l b U x v Y 2 F 0 a W 9 u P j x J d G V t V H l w Z T 5 G b 3 J t d W x h P C 9 J d G V t V H l w Z T 4 8 S X R l b V B h d G g + U 2 V j d G l v b j E v R l R f R W 5 0 c m V n Y X M v U 2 9 1 c m N l P C 9 J d G V t U G F 0 a D 4 8 L 0 l 0 Z W 1 M b 2 N h d G l v b j 4 8 U 3 R h Y m x l R W 5 0 c m l l c y A v P j w v S X R l b T 4 8 S X R l b T 4 8 S X R l b U x v Y 2 F 0 a W 9 u P j x J d G V t V H l w Z T 5 G b 3 J t d W x h P C 9 J d G V t V H l w Z T 4 8 S X R l b V B h d G g + U 2 V j d G l v b j E v R l R f R W 5 0 c m V n Y X M v U m V t b 3 Z l Z C U y M E N v b H V t b n M 8 L 0 l 0 Z W 1 Q Y X R o P j w v S X R l b U x v Y 2 F 0 a W 9 u P j x T d G F i b G V F b n R y a W V z I C 8 + P C 9 J d G V t P j x J d G V t P j x J d G V t T G 9 j Y X R p b 2 4 + P E l 0 Z W 1 U e X B l P k Z v c m 1 1 b G E 8 L 0 l 0 Z W 1 U e X B l P j x J d G V t U G F 0 a D 5 T Z W N 0 a W 9 u M S 9 G V F 9 F b n R y Z W d h c y 9 F e H B h b m R l Z C U y M F F S X 0 R l c 3 B h Y 2 h v c z w v S X R l b V B h d G g + P C 9 J d G V t T G 9 j Y X R p b 2 4 + P F N 0 Y W J s Z U V u d H J p Z X M g L z 4 8 L 0 l 0 Z W 0 + P E l 0 Z W 0 + P E l 0 Z W 1 M b 2 N h d G l v b j 4 8 S X R l b V R 5 c G U + R m 9 y b X V s Y T w v S X R l b V R 5 c G U + P E l 0 Z W 1 Q Y X R o P l N l Y 3 R p b 2 4 x L 0 Z U X 0 V u d H J l Z 2 F z L 1 J l b m F t Z W Q l M j B D b 2 x 1 b W 5 z P C 9 J d G V t U G F 0 a D 4 8 L 0 l 0 Z W 1 M b 2 N h d G l v b j 4 8 U 3 R h Y m x l R W 5 0 c m l l c y A v P j w v S X R l b T 4 8 S X R l b T 4 8 S X R l b U x v Y 2 F 0 a W 9 u P j x J d G V t V H l w Z T 5 G b 3 J t d W x h P C 9 J d G V t V H l w Z T 4 8 S X R l b V B h d G g + U 2 V j d G l v b j E v R l R f R W 5 0 c m V n Y X M v U m V v c m R l c m V k J T I w Q 2 9 s d W 1 u c z w v S X R l b V B h d G g + P C 9 J d G V t T G 9 j Y X R p b 2 4 + P F N 0 Y W J s Z U V u d H J p Z X M g L z 4 8 L 0 l 0 Z W 0 + P E l 0 Z W 0 + P E l 0 Z W 1 M b 2 N h d G l v b j 4 8 S X R l b V R 5 c G U + R m 9 y b X V s Y T w v S X R l b V R 5 c G U + P E l 0 Z W 1 Q Y X R o P l N l Y 3 R p b 2 4 x L 0 Z U X 0 V u d H J l Z 2 F z L 0 1 l c m d l Z C U y M F F 1 Z X J p Z X M x P C 9 J d G V t U G F 0 a D 4 8 L 0 l 0 Z W 1 M b 2 N h d G l v b j 4 8 U 3 R h Y m x l R W 5 0 c m l l c y A v P j w v S X R l b T 4 8 S X R l b T 4 8 S X R l b U x v Y 2 F 0 a W 9 u P j x J d G V t V H l w Z T 5 G b 3 J t d W x h P C 9 J d G V t V H l w Z T 4 8 S X R l b V B h d G g + U 2 V j d G l v b j E v R l R f R W 5 0 c m V n Y X M v R X h w Y W 5 k Z W Q l M j B E S U 1 f U 3 R h d H V z X 0 V u d H J l Z 2 E 8 L 0 l 0 Z W 1 Q Y X R o P j w v S X R l b U x v Y 2 F 0 a W 9 u P j x T d G F i b G V F b n R y a W V z I C 8 + P C 9 J d G V t P j x J d G V t P j x J d G V t T G 9 j Y X R p b 2 4 + P E l 0 Z W 1 U e X B l P k Z v c m 1 1 b G E 8 L 0 l 0 Z W 1 U e X B l P j x J d G V t U G F 0 a D 5 T Z W N 0 a W 9 u M S 9 G V F 9 F b n R y Z W d h c y 9 S Z W 9 y Z G V y Z W Q l M j B D b 2 x 1 b W 5 z M j w v S X R l b V B h d G g + P C 9 J d G V t T G 9 j Y X R p b 2 4 + P F N 0 Y W J s Z U V u d H J p Z X M g L z 4 8 L 0 l 0 Z W 0 + P E l 0 Z W 0 + P E l 0 Z W 1 M b 2 N h d G l v b j 4 8 S X R l b V R 5 c G U + R m 9 y b X V s Y T w v S X R l b V R 5 c G U + P E l 0 Z W 1 Q Y X R o P l N l Y 3 R p b 2 4 x L 0 Z U X 0 V u d H J l Z 2 F z L 1 J l b m F t Z W Q l M j B D b 2 x 1 b W 5 z M j w v S X R l b V B h d G g + P C 9 J d G V t T G 9 j Y X R p b 2 4 + P F N 0 Y W J s Z U V u d H J p Z X M g L z 4 8 L 0 l 0 Z W 0 + P E l 0 Z W 0 + P E l 0 Z W 1 M b 2 N h d G l v b j 4 8 S X R l b V R 5 c G U + R m 9 y b X V s Y T w v S X R l b V R 5 c G U + P E l 0 Z W 1 Q Y X R o P l N l Y 3 R p b 2 4 x L 0 Z U X 0 V u d H J l Z 2 F z L 1 J l b W 9 2 Z W Q l M j B D b 2 x 1 b W 5 z M j w v S X R l b V B h d G g + P C 9 J d G V t T G 9 j Y X R p b 2 4 + P F N 0 Y W J s Z U V u d H J p Z X M g L z 4 8 L 0 l 0 Z W 0 + P E l 0 Z W 0 + P E l 0 Z W 1 M b 2 N h d G l v b j 4 8 S X R l b V R 5 c G U + R m 9 y b X V s Y T w v S X R l b V R 5 c G U + P E l 0 Z W 1 Q Y X R o P l N l Y 3 R p b 2 4 x L 0 Z U X 0 V u d H J l Z 2 F z L 0 1 l c m d l Z C U y M F F 1 Z X J p Z X M 8 L 0 l 0 Z W 1 Q Y X R o P j w v S X R l b U x v Y 2 F 0 a W 9 u P j x T d G F i b G V F b n R y a W V z I C 8 + P C 9 J d G V t P j x J d G V t P j x J d G V t T G 9 j Y X R p b 2 4 + P E l 0 Z W 1 U e X B l P k Z v c m 1 1 b G E 8 L 0 l 0 Z W 1 U e X B l P j x J d G V t U G F 0 a D 5 T Z W N 0 a W 9 u M S 9 G V F 9 F b n R y Z W d h c y 9 F e H B h b m R l Z C U y M E R J T V 9 E Y X R h X 0 V u d H J l Z 2 E 8 L 0 l 0 Z W 1 Q Y X R o P j w v S X R l b U x v Y 2 F 0 a W 9 u P j x T d G F i b G V F b n R y a W V z I C 8 + P C 9 J d G V t P j x J d G V t P j x J d G V t T G 9 j Y X R p b 2 4 + P E l 0 Z W 1 U e X B l P k Z v c m 1 1 b G E 8 L 0 l 0 Z W 1 U e X B l P j x J d G V t U G F 0 a D 5 T Z W N 0 a W 9 u M S 9 G V F 9 F b n R y Z W d h c y 9 S Z W 1 v d m V k J T I w Q 2 9 s d W 1 u c z E 8 L 0 l 0 Z W 1 Q Y X R o P j w v S X R l b U x v Y 2 F 0 a W 9 u P j x T d G F i b G V F b n R y a W V z I C 8 + P C 9 J d G V t P j x J d G V t P j x J d G V t T G 9 j Y X R p b 2 4 + P E l 0 Z W 1 U e X B l P k Z v c m 1 1 b G E 8 L 0 l 0 Z W 1 U e X B l P j x J d G V t U G F 0 a D 5 T Z W N 0 a W 9 u M S 9 G V F 9 F b n R y Z W d h c y 9 S Z W 5 h b W V k J T I w Q 2 9 s d W 1 u c z E 8 L 0 l 0 Z W 1 Q Y X R o P j w v S X R l b U x v Y 2 F 0 a W 9 u P j x T d G F i b G V F b n R y a W V z I C 8 + P C 9 J d G V t P j x J d G V t P j x J d G V t T G 9 j Y X R p b 2 4 + P E l 0 Z W 1 U e X B l P k Z v c m 1 1 b G E 8 L 0 l 0 Z W 1 U e X B l P j x J d G V t U G F 0 a D 5 T Z W N 0 a W 9 u M S 9 G V F 9 F b n R y Z W d h c y 9 S Z W 1 v d m V k J T I w Q 2 9 s d W 1 u c z M 8 L 0 l 0 Z W 1 Q Y X R o P j w v S X R l b U x v Y 2 F 0 a W 9 u P j x T d G F i b G V F b n R y a W V z I C 8 + P C 9 J d G V t P j x J d G V t P j x J d G V t T G 9 j Y X R p b 2 4 + P E l 0 Z W 1 U e X B l P k Z v c m 1 1 b G E 8 L 0 l 0 Z W 1 U e X B l P j x J d G V t U G F 0 a D 5 T Z W N 0 a W 9 u M S 9 G V F 9 F b n R y Z W d h c y 9 N Z X J n Z W Q l M j B R d W V y a W V z M j w v S X R l b V B h d G g + P C 9 J d G V t T G 9 j Y X R p b 2 4 + P F N 0 Y W J s Z U V u d H J p Z X M g L z 4 8 L 0 l 0 Z W 0 + P E l 0 Z W 0 + P E l 0 Z W 1 M b 2 N h d G l v b j 4 8 S X R l b V R 5 c G U + R m 9 y b X V s Y T w v S X R l b V R 5 c G U + P E l 0 Z W 1 Q Y X R o P l N l Y 3 R p b 2 4 x L 0 Z U X 0 V u d H J l Z 2 F z L 0 V 4 c G F u Z G V k J T I w U V J f U G V k a W R v c z w v S X R l b V B h d G g + P C 9 J d G V t T G 9 j Y X R p b 2 4 + P F N 0 Y W J s Z U V u d H J p Z X M g L z 4 8 L 0 l 0 Z W 0 + P E l 0 Z W 0 + P E l 0 Z W 1 M b 2 N h d G l v b j 4 8 S X R l b V R 5 c G U + R m 9 y b X V s Y T w v S X R l b V R 5 c G U + P E l 0 Z W 1 Q Y X R o P l N l Y 3 R p b 2 4 x L 0 Z U X 0 V u d H J l Z 2 F z L 0 1 l c m d l Z C U y M F F 1 Z X J p Z X M z P C 9 J d G V t U G F 0 a D 4 8 L 0 l 0 Z W 1 M b 2 N h d G l v b j 4 8 U 3 R h Y m x l R W 5 0 c m l l c y A v P j w v S X R l b T 4 8 S X R l b T 4 8 S X R l b U x v Y 2 F 0 a W 9 u P j x J d G V t V H l w Z T 5 G b 3 J t d W x h P C 9 J d G V t V H l w Z T 4 8 S X R l b V B h d G g + U 2 V j d G l v b j E v R l R f R W 5 0 c m V n Y X M v R X h w Y W 5 k Z W Q l M j B E S U 1 f U H J v Z H V 0 b z w v S X R l b V B h d G g + P C 9 J d G V t T G 9 j Y X R p b 2 4 + P F N 0 Y W J s Z U V u d H J p Z X M g L z 4 8 L 0 l 0 Z W 0 + P E l 0 Z W 0 + P E l 0 Z W 1 M b 2 N h d G l v b j 4 8 S X R l b V R 5 c G U + R m 9 y b X V s Y T w v S X R l b V R 5 c G U + P E l 0 Z W 1 Q Y X R o P l N l Y 3 R p b 2 4 x L 0 Z U X 0 V u d H J l Z 2 F z L 1 J l b m F t Z W Q l M j B D b 2 x 1 b W 5 z M z w v S X R l b V B h d G g + P C 9 J d G V t T G 9 j Y X R p b 2 4 + P F N 0 Y W J s Z U V u d H J p Z X M g L z 4 8 L 0 l 0 Z W 0 + P E l 0 Z W 0 + P E l 0 Z W 1 M b 2 N h d G l v b j 4 8 S X R l b V R 5 c G U + R m 9 y b X V s Y T w v S X R l b V R 5 c G U + P E l 0 Z W 1 Q Y X R o P l N l Y 3 R p b 2 4 x L 0 Z U X 0 V u d H J l Z 2 F z L 0 F k Z G V k J T I w Q 3 V z d G 9 t P C 9 J d G V t U G F 0 a D 4 8 L 0 l 0 Z W 1 M b 2 N h d G l v b j 4 8 U 3 R h Y m x l R W 5 0 c m l l c y A v P j w v S X R l b T 4 8 S X R l b T 4 8 S X R l b U x v Y 2 F 0 a W 9 u P j x J d G V t V H l w Z T 5 G b 3 J t d W x h P C 9 J d G V t V H l w Z T 4 8 S X R l b V B h d G g + U 2 V j d G l v b j E v R l R f R W 5 0 c m V n Y X M v U m V t b 3 Z l Z C U y M E N v b H V t b n M 0 P C 9 J d G V t U G F 0 a D 4 8 L 0 l 0 Z W 1 M b 2 N h d G l v b j 4 8 U 3 R h Y m x l R W 5 0 c m l l c y A v P j w v S X R l b T 4 8 S X R l b T 4 8 S X R l b U x v Y 2 F 0 a W 9 u P j x J d G V t V H l w Z T 5 G b 3 J t d W x h P C 9 J d G V t V H l w Z T 4 8 S X R l b V B h d G g + U 2 V j d G l v b j E v R l R f R W 5 0 c m V n Y X M v Q 2 h h b m d l Z C U y M F R 5 c G U 8 L 0 l 0 Z W 1 Q Y X R o P j w v S X R l b U x v Y 2 F 0 a W 9 u P j x T d G F i b G V F b n R y a W V z I C 8 + P C 9 J d G V t P j x J d G V t P j x J d G V t T G 9 j Y X R p b 2 4 + P E l 0 Z W 1 U e X B l P k Z v c m 1 1 b G E 8 L 0 l 0 Z W 1 U e X B l P j x J d G V t U G F 0 a D 5 T Z W N 0 a W 9 u M S 9 G V F 9 F b n R y Z W d h c y 9 S Z W 9 y Z G V y Z W Q l M j B D b 2 x 1 b W 5 z M T w v S X R l b V B h d G g + P C 9 J d G V t T G 9 j Y X R p b 2 4 + P F N 0 Y W J s Z U V u d H J p Z X M g L z 4 8 L 0 l 0 Z W 0 + P E l 0 Z W 0 + P E l 0 Z W 1 M b 2 N h d G l v b j 4 8 S X R l b V R 5 c G U + R m 9 y b X V s Y T w v S X R l b V R 5 c G U + P E l 0 Z W 1 Q Y X R o P l N l Y 3 R p b 2 4 x L 0 Z U X 0 V u d H J l Z 2 F z L 1 N v c n R l Z C U y M F J v d 3 M 8 L 0 l 0 Z W 1 Q Y X R o P j w v S X R l b U x v Y 2 F 0 a W 9 u P j x T d G F i b G V F b n R y a W V z I C 8 + P C 9 J d G V t P j x J d G V t P j x J d G V t T G 9 j Y X R p b 2 4 + P E l 0 Z W 1 U e X B l P k Z v c m 1 1 b G E 8 L 0 l 0 Z W 1 U e X B l P j x J d G V t U G F 0 a D 5 T Z W N 0 a W 9 u M S 9 G V F 9 F b n R y Z W d h c y 9 D a G F u Z 2 V k J T I w V H l w Z T E 8 L 0 l 0 Z W 1 Q Y X R o P j w v S X R l b U x v Y 2 F 0 a W 9 u P j x T d G F i b G V F b n R y a W V z I C 8 + P C 9 J d G V t P j x J d G V t P j x J d G V t T G 9 j Y X R p b 2 4 + P E l 0 Z W 1 U e X B l P k Z v c m 1 1 b G E 8 L 0 l 0 Z W 1 U e X B l P j x J d G V t U G F 0 a D 5 T Z W N 0 a W 9 u M S 9 J b n Z v a 2 V k J T I w R n V u Y 3 R p b 2 4 8 L 0 l 0 Z W 1 Q Y X R o P j w v S X R l b U x v Y 2 F 0 a W 9 u P j x T d G F i b G V F b n R y a W V z P j x F b n R y e S B U e X B l P S J J c 1 B y a X Z h d G U i I F Z h b H V l P S J s M C I g L z 4 8 R W 5 0 c n k g V H l w Z T 0 i U X V l c n l J R C I g V m F s d W U 9 I n N j M m I y N 2 E 2 Z i 0 4 Z G F j L T R l O G Y t O G I y Z C 0 3 Z D Y 0 N T Z k N j Y y N 2 U 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R G F 0 Z V R p b W U i I C 8 + P E V u d H J 5 I F R 5 c G U 9 I k 5 h b W V V c G R h d G V k Q W Z 0 Z X J G a W x s I i B W Y W x 1 Z T 0 i b D A i I C 8 + P E V u d H J 5 I F R 5 c G U 9 I k 5 h d m l n Y X R p b 2 5 T d G V w T m F t Z S I g V m F s d W U 9 I n N O Y X Z p Z 2 F 0 a W 9 u I i A v P j x F b n R y e S B U e X B l P S J G a W x s Z W R D b 2 1 w b G V 0 Z V J l c 3 V s d F R v V 2 9 y a 3 N o Z W V 0 I i B W Y W x 1 Z T 0 i b D E i I C 8 + P E V u d H J 5 I F R 5 c G U 9 I k F k Z G V k V G 9 E Y X R h T W 9 k Z W w i I F Z h b H V l P S J s M C I g L z 4 8 R W 5 0 c n k g V H l w Z T 0 i R m l s b E N v d W 5 0 I i B W Y W x 1 Z T 0 i b D E i I C 8 + P E V u d H J 5 I F R 5 c G U 9 I k Z p b G x F c n J v c k N v Z G U i I F Z h b H V l P S J z V W 5 r b m 9 3 b i I g L z 4 8 R W 5 0 c n k g V H l w Z T 0 i R m l s b E V y c m 9 y Q 2 9 1 b n Q i I F Z h b H V l P S J s M C I g L z 4 8 R W 5 0 c n k g V H l w Z T 0 i R m l s b E x h c 3 R V c G R h d G V k I i B W Y W x 1 Z T 0 i Z D I w M j Y t M D E t M j h U M D Q 6 N T E 6 N D Y u M z c z M z M y M F o i I C 8 + P E V u d H J 5 I F R 5 c G U 9 I k Z p b G x D b 2 x 1 b W 5 U e X B l c y I g V m F s d W U 9 I n N C d z 0 9 I i A v P j x F b n R y e S B U e X B l P S J G a W x s Q 2 9 s d W 1 u T m F t Z X M i I F Z h b H V l P S J z W y Z x d W 9 0 O 0 l u d m 9 r Z W Q g R n V u Y 3 R p b 2 4 m c X V v d D t d I i A v P j x F b n R y e S B U e X B l P S J G a W x s U 3 R h d H V z I i B W Y W x 1 Z T 0 i c 0 N v b X B s Z X R l I i A v P j x F b n R y e S B U e X B l P S J S Z W x h d G l v b n N o a X B J b m Z v Q 2 9 u d G F p b m V y I i B W Y W x 1 Z T 0 i c 3 s m c X V v d D t j b 2 x 1 b W 5 D b 3 V u d C Z x d W 9 0 O z o x L C Z x d W 9 0 O 2 t l e U N v b H V t b k 5 h b W V z J n F 1 b 3 Q 7 O l t d L C Z x d W 9 0 O 3 F 1 Z X J 5 U m V s Y X R p b 2 5 z a G l w c y Z x d W 9 0 O z p b X S w m c X V v d D t j b 2 x 1 b W 5 J Z G V u d G l 0 a W V z J n F 1 b 3 Q 7 O l s m c X V v d D t T Z W N 0 a W 9 u M S 9 J b n Z v a 2 V k I E Z 1 b m N 0 a W 9 u L 0 F 1 d G 9 S Z W 1 v d m V k Q 2 9 s d W 1 u c z E u e 0 l u d m 9 r Z W Q g R n V u Y 3 R p b 2 4 s M H 0 m c X V v d D t d L C Z x d W 9 0 O 0 N v b H V t b k N v d W 5 0 J n F 1 b 3 Q 7 O j E s J n F 1 b 3 Q 7 S 2 V 5 Q 2 9 s d W 1 u T m F t Z X M m c X V v d D s 6 W 1 0 s J n F 1 b 3 Q 7 Q 2 9 s d W 1 u S W R l b n R p d G l l c y Z x d W 9 0 O z p b J n F 1 b 3 Q 7 U 2 V j d G l v b j E v S W 5 2 b 2 t l Z C B G d W 5 j d G l v b i 9 B d X R v U m V t b 3 Z l Z E N v b H V t b n M x L n t J b n Z v a 2 V k I E Z 1 b m N 0 a W 9 u L D B 9 J n F 1 b 3 Q 7 X S w m c X V v d D t S Z W x h d G l v b n N o a X B J b m Z v J n F 1 b 3 Q 7 O l t d f S I g L z 4 8 L 1 N 0 Y W J s Z U V u d H J p Z X M + P C 9 J d G V t P j x J d G V t P j x J d G V t T G 9 j Y X R p b 2 4 + P E l 0 Z W 1 U e X B l P k Z v c m 1 1 b G E 8 L 0 l 0 Z W 1 U e X B l P j x J d G V t U G F 0 a D 5 T Z W N 0 a W 9 u M S 9 J b n Z v a 2 V k J T I w R n V u Y 3 R p b 2 4 v U 2 9 1 c m N l P C 9 J d G V t U G F 0 a D 4 8 L 0 l 0 Z W 1 M b 2 N h d G l v b j 4 8 U 3 R h Y m x l R W 5 0 c m l l c y A v P j w v S X R l b T 4 8 S X R l b T 4 8 S X R l b U x v Y 2 F 0 a W 9 u P j x J d G V t V H l w Z T 5 G b 3 J t d W x h P C 9 J d G V t V H l w Z T 4 8 S X R l b V B h d G g + U 2 V j d G l v b j E v R l R f R X N 0 b 3 F 1 Z T w v S X R l b V B h d G g + P C 9 J d G V t T G 9 j Y X R p b 2 4 + P F N 0 Y W J s Z U V u d H J p Z X M + P E V u d H J 5 I F R 5 c G U 9 I l F 1 Z X J 5 S U Q i I F Z h b H V l P S J z N G J j N m F k M W I t O W F m O S 0 0 N D B k L W E 0 M W Q t Y T h k Z G Y 3 O T F l Z j V j I i A v P j x F b n R y e S B U e X B l P S J R d W V y e U d y b 3 V w S U Q i I F Z h b H V l P S J z Z G Y 3 O W M w Y W U t M W R k Z S 0 0 N G R l L T g 1 Y j Q t Z T B i N z h i O G E 1 Y T N h 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c 4 M i I g L z 4 8 R W 5 0 c n k g V H l w Z T 0 i R m l s b E V y c m 9 y Q 2 9 k Z S I g V m F s d W U 9 I n N V b m t u b 3 d u I i A v P j x F b n R y e S B U e X B l P S J G a W x s R X J y b 3 J D b 3 V u d C I g V m F s d W U 9 I m w w I i A v P j x F b n R y e S B U e X B l P S J G a W x s T G F z d F V w Z G F 0 Z W Q i I F Z h b H V l P S J k M j A y N i 0 w M S 0 y O F Q y M D o 1 M D o 1 O S 4 y M z k w O T k 0 W i I g L z 4 8 R W 5 0 c n k g V H l w Z T 0 i R m l s b E N v b H V t b l R 5 c G V z I i B W Y W x 1 Z T 0 i c 0 F 3 a 0 Q i I C 8 + P E V u d H J 5 I F R 5 c G U 9 I k Z p b G x D b 2 x 1 b W 5 O Y W 1 l c y I g V m F s d W U 9 I n N b J n F 1 b 3 Q 7 S U Q g U H J v Z H V 0 b y Z x d W 9 0 O y w m c X V v d D t E Y X R h I G F 0 d W F s a X p h w 6 f D o 2 8 m c X V v d D s s J n F 1 b 3 Q 7 U X V h b n R p Z G F k 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0 Z U X 0 V z d G 9 x d W U v Q 2 h h b m d l Z C B U e X B l L n t J R C B Q c m 9 k d X R v L D B 9 J n F 1 b 3 Q 7 L C Z x d W 9 0 O 1 N l Y 3 R p b 2 4 x L 1 R C X 0 V z d G 9 x d W U v U G F y c 2 V k I E R h d G U u e 0 R h d G E g Y X R 1 Y W x p e m H D p 8 O j b y w x f S Z x d W 9 0 O y w m c X V v d D t T Z W N 0 a W 9 u M S 9 G V F 9 F c 3 R v c X V l L 0 N o Y W 5 n Z W Q g V H l w Z S 5 7 U X V h b n R p Z G F k Z S w y f S Z x d W 9 0 O 1 0 s J n F 1 b 3 Q 7 Q 2 9 s d W 1 u Q 2 9 1 b n Q m c X V v d D s 6 M y w m c X V v d D t L Z X l D b 2 x 1 b W 5 O Y W 1 l c y Z x d W 9 0 O z p b X S w m c X V v d D t D b 2 x 1 b W 5 J Z G V u d G l 0 a W V z J n F 1 b 3 Q 7 O l s m c X V v d D t T Z W N 0 a W 9 u M S 9 G V F 9 F c 3 R v c X V l L 0 N o Y W 5 n Z W Q g V H l w Z S 5 7 S U Q g U H J v Z H V 0 b y w w f S Z x d W 9 0 O y w m c X V v d D t T Z W N 0 a W 9 u M S 9 U Q l 9 F c 3 R v c X V l L 1 B h c n N l Z C B E Y X R l L n t E Y X R h I G F 0 d W F s a X p h w 6 f D o 2 8 s M X 0 m c X V v d D s s J n F 1 b 3 Q 7 U 2 V j d G l v b j E v R l R f R X N 0 b 3 F 1 Z S 9 D a G F u Z 2 V k I F R 5 c G U u e 1 F 1 Y W 5 0 a W R h Z G U s M n 0 m c X V v d D t d L C Z x d W 9 0 O 1 J l b G F 0 a W 9 u c 2 h p c E l u Z m 8 m c X V v d D s 6 W 1 1 9 I i A v P j x F b n R y e S B U e X B l P S J S Z W N v d m V y e V R h c m d l d F J v d y I g V m F s d W U 9 I m w x I i A v P j x F b n R y e S B U e X B l P S J S Z W N v d m V y e V R h c m d l d E N v b H V t b i I g V m F s d W U 9 I m w x I i A v P j x F b n R y e S B U e X B l P S J S Z W N v d m V y e V R h c m d l d F N o Z W V 0 I i B W Y W x 1 Z T 0 i c 0 Z U X 0 V z d G 9 x d W U i I C 8 + P C 9 T d G F i b G V F b n R y a W V z P j w v S X R l b T 4 8 S X R l b T 4 8 S X R l b U x v Y 2 F 0 a W 9 u P j x J d G V t V H l w Z T 5 G b 3 J t d W x h P C 9 J d G V t V H l w Z T 4 8 S X R l b V B h d G g + U 2 V j d G l v b j E v R l R f R X N 0 b 3 F 1 Z S 9 T b 3 V y Y 2 U 8 L 0 l 0 Z W 1 Q Y X R o P j w v S X R l b U x v Y 2 F 0 a W 9 u P j x T d G F i b G V F b n R y a W V z I C 8 + P C 9 J d G V t P j x J d G V t P j x J d G V t T G 9 j Y X R p b 2 4 + P E l 0 Z W 1 U e X B l P k Z v c m 1 1 b G E 8 L 0 l 0 Z W 1 U e X B l P j x J d G V t U G F 0 a D 5 T Z W N 0 a W 9 u M S 9 G V F 9 F c 3 R v c X V l L 0 N o Y W 5 n Z W Q l M j B U e X B l P C 9 J d G V t U G F 0 a D 4 8 L 0 l 0 Z W 1 M b 2 N h d G l v b j 4 8 U 3 R h Y m x l R W 5 0 c m l l c y A v P j w v S X R l b T 4 8 L 0 l 0 Z W 1 z P j w v T G 9 j Y W x Q Y W N r Y W d l T W V 0 Y W R h d G F G a W x l P h Y A A A B Q S w U G A A A A A A A A A A A A A A A A A A A A A A A A J g E A A A E A A A D Q j J 3 f A R X R E Y x 6 A M B P w p f r A Q A A A I E y C X C 8 4 n B O r g Z y s s d I i u I A A A A A A g A A A A A A E G Y A A A A B A A A g A A A A u o j 0 P O p y Z K a y p B I V m 8 y q n x D c L Z b r 3 B d C i F 2 v J U 7 3 8 D A A A A A A D o A A A A A C A A A g A A A A M a 2 L a q E i V e 0 l L r 3 s / G P k s / u y + Z + 6 p 5 n 8 H l N Z h l v m M P J Q A A A A x R 8 P K 7 c 7 2 W S v C h 5 H Z t W c d 0 2 L / Z + + w Z 2 Z i Y s a 3 / U 0 G 2 O v Z 6 I N C h g f 5 P T s 3 0 B y k U o V R s h B 4 J A c Y O p D 6 p Y S G A w G F i 6 e K / 1 0 P n L 1 / D x I O r n R j y 5 A A A A A K + P v J a J 7 b C D j t b e M Q a u D C x / l R e 1 z r v y e T 6 q 7 g w g y Q 4 3 H I m U Q b X c q A O S 9 F I 6 A 7 Q 0 e 2 l 7 z C L L m N y X b + x i 8 / Y j d o A = = < / D a t a M a s h u p > 
</file>

<file path=customXml/item43.xml>��< ? x m l   v e r s i o n = " 1 . 0 "   e n c o d i n g = " U T F - 1 6 " ? > < G e m i n i   x m l n s = " h t t p : / / g e m i n i / p i v o t c u s t o m i z a t i o n / e 3 b 7 7 f 6 e - 2 2 4 a - 4 8 8 1 - 9 3 8 9 - 5 9 5 0 d b 5 c 6 4 f 5 " > < 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 M e d i a n a < / M e a s u r e N a m e > < D i s p l a y N a m e > S 2 D   -   M e d i a n a < / 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 Q 3 < / M e a s u r e N a m e > < D i s p l a y N a m e > S L A   -   Q 3 < / D i s p l a y N a m e > < V i s i b l e > F a l s e < / V i s i b l e > < / i t e m > < i t e m > < M e a s u r e N a m e > S L A   -   M e d i a n a < / M e a s u r e N a m e > < D i s p l a y N a m e > S L A   -   M e d i a n a < / D i s p l a y N a m e > < V i s i b l e > F a l s e < / V i s i b l e > < / i t e m > < i t e m > < M e a s u r e N a m e > S L A   -   M a x   B o x p l o t < / M e a s u r e N a m e > < D i s p l a y N a m e > S L A   -   M a x   B o x p l o t < / D i s p l a y N a m e > < V i s i b l e > F a l s e < / V i s i b l e > < / i t e m > < i t e m > < M e a s u r e N a m e > S L A   -   I Q < / M e a s u r e N a m e > < D i s p l a y N a m e > S L A   -   I Q < / 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44.xml>��< ? x m l   v e r s i o n = " 1 . 0 "   e n c o d i n g = " U T F - 1 6 " ? > < G e m i n i   x m l n s = " h t t p : / / g e m i n i / p i v o t c u s t o m i z a t i o n / 9 3 e b f 9 a e - c 2 7 6 - 4 6 5 7 - 9 b 7 b - c d 5 c 7 d a 3 e 1 5 9 " > < 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 M e d i a n a < / M e a s u r e N a m e > < D i s p l a y N a m e > S 2 D   -   M e d i a n a < / 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 Q 3 < / M e a s u r e N a m e > < D i s p l a y N a m e > S L A   -   Q 3 < / D i s p l a y N a m e > < V i s i b l e > F a l s e < / V i s i b l e > < / i t e m > < i t e m > < M e a s u r e N a m e > S L A   -   M e d i a n a < / M e a s u r e N a m e > < D i s p l a y N a m e > S L A   -   M e d i a n a < / D i s p l a y N a m e > < V i s i b l e > F a l s e < / V i s i b l e > < / i t e m > < i t e m > < M e a s u r e N a m e > S L A   -   M a x   B o x p l o t < / M e a s u r e N a m e > < D i s p l a y N a m e > S L A   -   M a x   B o x p l o t < / D i s p l a y N a m e > < V i s i b l e > F a l s e < / V i s i b l e > < / i t e m > < i t e m > < M e a s u r e N a m e > S L A   -   I Q < / M e a s u r e N a m e > < D i s p l a y N a m e > S L A   -   I Q < / 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45.xml>��< ? x m l   v e r s i o n = " 1 . 0 "   e n c o d i n g = " U T F - 1 6 " ? > < G e m i n i   x m l n s = " h t t p : / / g e m i n i / p i v o t c u s t o m i z a t i o n / 6 c 9 2 c 4 f 4 - 0 f c a - 4 2 4 f - 8 5 4 2 - 7 2 a 1 3 c 0 a 1 e 7 2 " > < 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 M e d i a n a < / M e a s u r e N a m e > < D i s p l a y N a m e > S 2 D   -   M e d i a n a < / 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 Q 3 < / M e a s u r e N a m e > < D i s p l a y N a m e > S L A   -   Q 3 < / D i s p l a y N a m e > < V i s i b l e > F a l s e < / V i s i b l e > < / i t e m > < i t e m > < M e a s u r e N a m e > S L A   -   M e d i a n a < / M e a s u r e N a m e > < D i s p l a y N a m e > S L A   -   M e d i a n a < / D i s p l a y N a m e > < V i s i b l e > F a l s e < / V i s i b l e > < / i t e m > < i t e m > < M e a s u r e N a m e > S L A   -   M a x   B o x p l o t < / M e a s u r e N a m e > < D i s p l a y N a m e > S L A   -   M a x   B o x p l o t < / D i s p l a y N a m e > < V i s i b l e > F a l s e < / V i s i b l e > < / i t e m > < i t e m > < M e a s u r e N a m e > S L A   -   I Q < / M e a s u r e N a m e > < D i s p l a y N a m e > S L A   -   I Q < / 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46.xml>��< ? x m l   v e r s i o n = " 1 . 0 "   e n c o d i n g = " U T F - 1 6 " ? > < G e m i n i   x m l n s = " h t t p : / / g e m i n i / p i v o t c u s t o m i z a t i o n / c 7 1 0 1 5 e 8 - 5 8 8 a - 4 6 8 7 - 8 5 0 e - 8 b 4 6 e 9 c 6 4 a 6 a " > < 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 M e d i a n a < / M e a s u r e N a m e > < D i s p l a y N a m e > S 2 D   -   M e d i a n a < / 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 Q 3 < / M e a s u r e N a m e > < D i s p l a y N a m e > S L A   -   Q 3 < / D i s p l a y N a m e > < V i s i b l e > F a l s e < / V i s i b l e > < / i t e m > < i t e m > < M e a s u r e N a m e > S L A   -   M e d i a n a < / M e a s u r e N a m e > < D i s p l a y N a m e > S L A   -   M e d i a n a < / D i s p l a y N a m e > < V i s i b l e > F a l s e < / V i s i b l e > < / i t e m > < i t e m > < M e a s u r e N a m e > S L A   -   M a x   B o x p l o t < / M e a s u r e N a m e > < D i s p l a y N a m e > S L A   -   M a x   B o x p l o t < / D i s p l a y N a m e > < V i s i b l e > F a l s e < / V i s i b l e > < / i t e m > < i t e m > < M e a s u r e N a m e > S L A   -   I Q < / M e a s u r e N a m e > < D i s p l a y N a m e > S L A   -   I Q < / 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47.xml>��< ? x m l   v e r s i o n = " 1 . 0 "   e n c o d i n g = " U T F - 1 6 " ? > < G e m i n i   x m l n s = " h t t p : / / g e m i n i / p i v o t c u s t o m i z a t i o n / 7 a b 3 0 4 0 f - e 6 f a - 4 d c 1 - b a 6 d - d b 2 a 2 d 5 0 7 0 a c " > < 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 M e d i a n a < / M e a s u r e N a m e > < D i s p l a y N a m e > S 2 D   -   M e d i a n a < / 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 Q 3 < / M e a s u r e N a m e > < D i s p l a y N a m e > S L A   -   Q 3 < / D i s p l a y N a m e > < V i s i b l e > F a l s e < / V i s i b l e > < / i t e m > < i t e m > < M e a s u r e N a m e > S L A   -   M e d i a n a < / M e a s u r e N a m e > < D i s p l a y N a m e > S L A   -   M e d i a n a < / D i s p l a y N a m e > < V i s i b l e > F a l s e < / V i s i b l e > < / i t e m > < i t e m > < M e a s u r e N a m e > S L A   -   M a x   B o x p l o t < / M e a s u r e N a m e > < D i s p l a y N a m e > S L A   -   M a x   B o x p l o t < / D i s p l a y N a m e > < V i s i b l e > F a l s e < / V i s i b l e > < / i t e m > < i t e m > < M e a s u r e N a m e > S L A   -   I Q < / M e a s u r e N a m e > < D i s p l a y N a m e > S L A   -   I Q < / 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48.xml>��< ? x m l   v e r s i o n = " 1 . 0 "   e n c o d i n g = " U T F - 1 6 " ? > < G e m i n i   x m l n s = " h t t p : / / g e m i n i / p i v o t c u s t o m i z a t i o n / c 8 a 7 0 3 3 0 - e 1 3 6 - 4 2 9 8 - 9 4 4 e - e 5 7 5 3 3 8 8 f 4 b 5 " > < 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 M e d i a n a < / M e a s u r e N a m e > < D i s p l a y N a m e > S 2 D   -   M e d i a n a < / 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 Q 3 < / M e a s u r e N a m e > < D i s p l a y N a m e > S L A   -   Q 3 < / D i s p l a y N a m e > < V i s i b l e > F a l s e < / V i s i b l e > < / i t e m > < i t e m > < M e a s u r e N a m e > S L A   -   M e d i a n a < / M e a s u r e N a m e > < D i s p l a y N a m e > S L A   -   M e d i a n a < / D i s p l a y N a m e > < V i s i b l e > F a l s e < / V i s i b l e > < / i t e m > < i t e m > < M e a s u r e N a m e > S L A   -   M a x   B o x p l o t < / M e a s u r e N a m e > < D i s p l a y N a m e > S L A   -   M a x   B o x p l o t < / D i s p l a y N a m e > < V i s i b l e > F a l s e < / V i s i b l e > < / i t e m > < i t e m > < M e a s u r e N a m e > S L A   -   I Q < / M e a s u r e N a m e > < D i s p l a y N a m e > S L A   -   I Q < / 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49.xml>��< ? x m l   v e r s i o n = " 1 . 0 "   e n c o d i n g = " U T F - 1 6 " ? > < G e m i n i   x m l n s = " h t t p : / / g e m i n i / p i v o t c u s t o m i z a t i o n / S a n d b o x N o n E m p t y " > < C u s t o m C o n t e n t > < ! [ C D A T A [ 1 ] ] > < / C u s t o m C o n t e n t > < / G e m i n i > 
</file>

<file path=customXml/item5.xml>��< ? x m l   v e r s i o n = " 1 . 0 "   e n c o d i n g = " U T F - 1 6 " ? > < G e m i n i   x m l n s = " h t t p : / / g e m i n i / p i v o t c u s t o m i z a t i o n / 1 d d 0 8 b f c - 4 4 4 e - 4 9 4 f - b 2 9 e - b a 4 5 a 8 6 d 0 f 3 b " > < C u s t o m C o n t e n t > < ! [ C D A T A [ < ? x m l   v e r s i o n = " 1 . 0 "   e n c o d i n g = " u t f - 1 6 " ? > < S e t t i n g s > < C a l c u l a t e d F i e l d s > < i t e m > < M e a s u r e N a m e > S 2 D   -   Q 1 < / M e a s u r e N a m e > < D i s p l a y N a m e > S 2 D   -   Q 1 < / D i s p l a y N a m e > < V i s i b l e > F a l s e < / V i s i b l e > < / i t e m > < i t e m > < M e a s u r e N a m e > S L A   -   Q 3 < / M e a s u r e N a m e > < D i s p l a y N a m e > S L A   -   Q 3 < / D i s p l a y N a m e > < V i s i b l e > F a l s e < / V i s i b l e > < / i t e m > < i t e m > < M e a s u r e N a m e > S L A   -   Q 1 < / M e a s u r e N a m e > < D i s p l a y N a m e > S L A   -   Q 1 < / D i s p l a y N a m e > < V i s i b l e > F a l s e < / V i s i b l e > < / i t e m > < i t e m > < M e a s u r e N a m e > S 2 D   -   Q 3 < / M e a s u r e N a m e > < D i s p l a y N a m e > S 2 D   -   Q 3 < / D i s p l a y N a m e > < V i s i b l e > F a l s e < / V i s i b l e > < / i t e m > < i t e m > < M e a s u r e N a m e > S 2 D   -   I Q < / M e a s u r e N a m e > < D i s p l a y N a m e > S 2 D   -   I Q < / D i s p l a y N a m e > < V i s i b l e > F a l s e < / V i s i b l e > < / i t e m > < i t e m > < M e a s u r e N a m e > S L A   -   I Q < / M e a s u r e N a m e > < D i s p l a y N a m e > S L A   -   I Q < / D i s p l a y N a m e > < V i s i b l e > F a l s e < / V i s i b l e > < / i t e m > < i t e m > < M e a s u r e N a m e > S 2 D   -   M a x   B o x p l o t < / M e a s u r e N a m e > < D i s p l a y N a m e > S 2 D   -   M a x   B o x p l o t < / D i s p l a y N a m e > < V i s i b l e > F a l s e < / V i s i b l e > < / i t e m > < i t e m > < M e a s u r e N a m e > S 2 D   -   M a x   O u t l i e r s < / M e a s u r e N a m e > < D i s p l a y N a m e > S 2 D   -   M a x   O u t l i e r s < / D i s p l a y N a m e > < V i s i b l e > F a l s e < / V i s i b l e > < / i t e m > < i t e m > < M e a s u r e N a m e > S 2 D   -   M i n   B o x p l o t < / M e a s u r e N a m e > < D i s p l a y N a m e > S 2 D   -   M i n   B o x p l o t < / D i s p l a y N a m e > < V i s i b l e > F a l s e < / V i s i b l e > < / i t e m > < i t e m > < M e a s u r e N a m e > S 2 D   -   M i n   O u t l i e r s < / M e a s u r e N a m e > < D i s p l a y N a m e > S 2 D   -   M i n   O u t l i e r s < / D i s p l a y N a m e > < V i s i b l e > F a l s e < / V i s i b l e > < / i t e m > < i t e m > < M e a s u r e N a m e > S L A   -   M a x   B o x p l o t < / M e a s u r e N a m e > < D i s p l a y N a m e > S L A   -   M a x   B o x p l o t < / D i s p l a y N a m e > < V i s i b l e > F a l s e < / V i s i b l e > < / i t e m > < i t e m > < M e a s u r e N a m e > S L A   -   M i n   B o x p l o t < / M e a s u r e N a m e > < D i s p l a y N a m e > S L A   -   M i n   B o x p l o t < / D i s p l a y N a m e > < V i s i b l e > F a l s e < / V i s i b l e > < / i t e m > < i t e m > < M e a s u r e N a m e > S 2 D   -   M e d i a n a < / M e a s u r e N a m e > < D i s p l a y N a m e > S 2 D   -   M e d i a n a < / D i s p l a y N a m e > < V i s i b l e > F a l s e < / V i s i b l e > < / i t e m > < i t e m > < M e a s u r e N a m e > S L A   -   M e d i a n a < / M e a s u r e N a m e > < D i s p l a y N a m e > S L A   -   M e d i a n a < / D i s p l a y N a m e > < V i s i b l e > F a l s e < / V i s i b l e > < / i t e m > < i t e m > < M e a s u r e N a m e > S L A   -   M a x   O u t l i e r s < / M e a s u r e N a m e > < D i s p l a y N a m e > S L A   -   M a x   O u t l i e r s < / D i s p l a y N a m e > < V i s i b l e > F a l s e < / V i s i b l e > < / i t e m > < i t e m > < M e a s u r e N a m e > S L A   -   M i n   O u t l i e r s < / M e a s u r e N a m e > < D i s p l a y N a m e > S L A   -   M i n   O u t l i e r s < / D i s p l a y N a m e > < V i s i b l e > F a l s e < / V i s i b l e > < / i t e m > < i t e m > < M e a s u r e N a m e > P T L   -   Q 1 < / M e a s u r e N a m e > < D i s p l a y N a m e > P T L   -   Q 1 < / D i s p l a y N a m e > < V i s i b l e > F a l s e < / V i s i b l e > < / i t e m > < i t e m > < M e a s u r e N a m e > P T L   -   Q 3 < / M e a s u r e N a m e > < D i s p l a y N a m e > P T L   -   Q 3 < / D i s p l a y N a m e > < V i s i b l e > F a l s e < / V i s i b l e > < / i t e m > < i t e m > < M e a s u r e N a m e > P T L   -   M e d i a n a < / M e a s u r e N a m e > < D i s p l a y N a m e > P T L   -   M e d i a n a < / 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C a l c u l a t e d F i e l d s > < S A H o s t H a s h > 0 < / S A H o s t H a s h > < G e m i n i F i e l d L i s t V i s i b l e > T r u e < / G e m i n i F i e l d L i s t V i s i b l e > < / S e t t i n g s > ] ] > < / C u s t o m C o n t e n t > < / G e m i n i > 
</file>

<file path=customXml/item50.xml>��< ? x m l   v e r s i o n = " 1 . 0 "   e n c o d i n g = " U T F - 1 6 " ? > < G e m i n i   x m l n s = " h t t p : / / g e m i n i / p i v o t c u s t o m i z a t i o n / I s S a n d b o x E m b e d d e d " > < C u s t o m C o n t e n t > < ! [ C D A T A [ y e s ] ] > < / C u s t o m C o n t e n t > < / G e m i n i > 
</file>

<file path=customXml/item51.xml>��< ? x m l   v e r s i o n = " 1 . 0 "   e n c o d i n g = " U T F - 1 6 " ? > < G e m i n i   x m l n s = " h t t p : / / g e m i n i / p i v o t c u s t o m i z a t i o n / P o w e r P i v o t V e r s i o n " > < C u s t o m C o n t e n t > < ! [ C D A T A [ 2 0 1 5 . 1 3 0 . 1 6 0 6 . 4 7 ] ] > < / C u s t o m C o n t e n t > < / G e m i n i > 
</file>

<file path=customXml/item52.xml>��< ? x m l   v e r s i o n = " 1 . 0 "   e n c o d i n g = " U T F - 1 6 " ? > < G e m i n i   x m l n s = " h t t p : / / g e m i n i / p i v o t c u s t o m i z a t i o n / R e l a t i o n s h i p A u t o D e t e c t i o n E n a b l e d " > < C u s t o m C o n t e n t > < ! [ C D A T A [ T r u e ] ] > < / C u s t o m C o n t e n t > < / G e m i n i > 
</file>

<file path=customXml/item5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 2 0 2 6 - 0 1 - 2 8 T 1 4 : 5 8 : 5 0 . 2 6 3 5 7 9 6 - 0 8 : 0 0 < / L a s t P r o c e s s e d T i m e > < / D a t a M o d e l i n g S a n d b o x . S e r i a l i z e d S a n d b o x E r r o r C a c h e > ] ] > < / C u s t o m C o n t e n t > < / G e m i n i > 
</file>

<file path=customXml/item6.xml>��< ? x m l   v e r s i o n = " 1 . 0 "   e n c o d i n g = " U T F - 1 6 " ? > < G e m i n i   x m l n s = " h t t p : / / g e m i n i / p i v o t c u s t o m i z a t i o n / 2 b 1 3 f 7 b 7 - 9 6 3 8 - 4 9 9 4 - 8 f 6 8 - c 9 b d 2 d c 9 d d 4 1 " > < C u s t o m C o n t e n t > < ! [ C D A T A [ < ? x m l   v e r s i o n = " 1 . 0 "   e n c o d i n g = " u t f - 1 6 " ? > < S e t t i n g s > < C a l c u l a t e d F i e l d s > < i t e m > < M e a s u r e N a m e > S 2 D   -   Q 1 < / M e a s u r e N a m e > < D i s p l a y N a m e > S 2 D   -   Q 1 < / 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 S 2 D   -   M e d i a n a < / M e a s u r e N a m e > < D i s p l a y N a m e > S 2 D   -   M e d i a n a < / D i s p l a y N a m e > < V i s i b l e > F a l s e < / V i s i b l e > < / i t e m > < i t e m > < M e a s u r e N a m e > S L A   -   M e d i a n a < / M e a s u r e N a m e > < D i s p l a y N a m e > S L A   -   M e d i a n a < / 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7.xml>��< ? x m l   v e r s i o n = " 1 . 0 "   e n c o d i n g = " U T F - 1 6 " ? > < G e m i n i   x m l n s = " h t t p : / / g e m i n i / p i v o t c u s t o m i z a t i o n / 6 3 4 f d a f e - 5 f b 8 - 4 c 8 4 - b c 2 a - d 3 2 4 f d e c 3 c d e " > < 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 S L A   -   Q 1 < / M e a s u r e N a m e > < D i s p l a y N a m e > S L A   -   Q 1 < / D i s p l a y N a m e > < V i s i b l e > F a l s e < / V i s i b l e > < / i t e m > < i t e m > < M e a s u r e N a m e > S L A   -   M e d i a n a < / M e a s u r e N a m e > < D i s p l a y N a m e > S L A   -   M e d i a n a < / 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i t e m > < M e a s u r e N a m e > P T L   -   Q 1 < / M e a s u r e N a m e > < D i s p l a y N a m e > P T L   -   Q 1 < / D i s p l a y N a m e > < V i s i b l e > F a l s e < / V i s i b l e > < / i t e m > < i t e m > < M e a s u r e N a m e > P T L   -   Q 3 < / M e a s u r e N a m e > < D i s p l a y N a m e > P T L   -   Q 3 < / D i s p l a y N a m e > < V i s i b l e > F a l s e < / V i s i b l e > < / i t e m > < i t e m > < M e a s u r e N a m e > P T L   -   M e d i a n a < / M e a s u r e N a m e > < D i s p l a y N a m e > P T L   -   M e d i a n a < / 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C a l c u l a t e d F i e l d s > < S A H o s t H a s h > 0 < / S A H o s t H a s h > < G e m i n i F i e l d L i s t V i s i b l e > T r u e < / G e m i n i F i e l d L i s t V i s i b l e > < / S e t t i n g s > ] ] > < / C u s t o m C o n t e n t > < / G e m i n i > 
</file>

<file path=customXml/item8.xml>��< ? x m l   v e r s i o n = " 1 . 0 "   e n c o d i n g = " U T F - 1 6 " ? > < G e m i n i   x m l n s = " h t t p : / / g e m i n i / p i v o t c u s t o m i z a t i o n / d f e 5 a 7 0 b - b a 7 2 - 4 d 8 0 - b e 6 e - 8 4 8 e 6 6 0 4 c 9 5 3 " > < C u s t o m C o n t e n t > < ! [ C D A T A [ < ? x m l   v e r s i o n = " 1 . 0 "   e n c o d i n g = " u t f - 1 6 " ? > < S e t t i n g s > < C a l c u l a t e d F i e l d s > < i t e m > < M e a s u r e N a m e > S 2 D   -   Q 1 < / M e a s u r e N a m e > < D i s p l a y N a m e > S 2 D   -   Q 1 < / D i s p l a y N a m e > < V i s i b l e > F a l s e < / V i s i b l e > < / i t e m > < i t e m > < M e a s u r e N a m e > S 2 D   -   M e d i a n a < / M e a s u r e N a m e > < D i s p l a y N a m e > S 2 D   -   M e d i a n a < / D i s p l a y N a m e > < V i s i b l e > F a l s e < / V i s i b l e > < / i t e m > < i t e m > < M e a s u r e N a m e > S 2 D   -   Q 3 < / M e a s u r e N a m e > < D i s p l a y N a m e > S 2 D   -   Q 3 < / D i s p l a y N a m e > < V i s i b l e > F a l s e < / V i s i b l e > < / i t e m > < i t e m > < M e a s u r e N a m e > S 2 D   -   I Q < / M e a s u r e N a m e > < D i s p l a y N a m e > S 2 D   -   I Q < / D i s p l a y N a m e > < V i s i b l e > F a l s e < / V i s i b l e > < / i t e m > < i t e m > < M e a s u r e N a m e > S 2 D   -   M a x   B o x p l o t < / M e a s u r e N a m e > < D i s p l a y N a m e > S 2 D   -   M a x   B o x p l o t < / D i s p l a y N a m e > < V i s i b l e > F a l s e < / V i s i b l e > < / i t e m > < i t e m > < M e a s u r e N a m e > S 2 D   -   M i n   B o x p l o t < / M e a s u r e N a m e > < D i s p l a y N a m e > S 2 D   -   M i n   B o x p l o t < / D i s p l a y N a m e > < V i s i b l e > F a l s e < / V i s i b l e > < / i t e m > < i t e m > < M e a s u r e N a m e > S 2 D   -   M a x   O u t l i e r s < / M e a s u r e N a m e > < D i s p l a y N a m e > S 2 D   -   M a x   O u t l i e r s < / D i s p l a y N a m e > < V i s i b l e > F a l s e < / V i s i b l e > < / i t e m > < i t e m > < M e a s u r e N a m e > S 2 D   -   M i n   O u t l i e r s < / M e a s u r e N a m e > < D i s p l a y N a m e > S 2 D   -   M i n   O u t l i e r s < / D i s p l a y N a m e > < V i s i b l e > F a l s e < / V i s i b l e > < / i t e m > < i t e m > < M e a s u r e N a m e > P T L   -   Q 1 < / M e a s u r e N a m e > < D i s p l a y N a m e > P T L   -   Q 1 < / D i s p l a y N a m e > < V i s i b l e > F a l s e < / V i s i b l e > < / i t e m > < i t e m > < M e a s u r e N a m e > P T L   -   M e d i a n a < / M e a s u r e N a m e > < D i s p l a y N a m e > P T L   -   M e d i a n a < / D i s p l a y N a m e > < V i s i b l e > F a l s e < / V i s i b l e > < / i t e m > < i t e m > < M e a s u r e N a m e > P T L   -   Q 3 < / M e a s u r e N a m e > < D i s p l a y N a m e > P T L   -   Q 3 < / 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i t e m > < M e a s u r e N a m e > S L A   -   Q 1 < / M e a s u r e N a m e > < D i s p l a y N a m e > S L A   -   Q 1 < / D i s p l a y N a m e > < V i s i b l e > F a l s e < / V i s i b l e > < / i t e m > < i t e m > < M e a s u r e N a m e > S L A   -   M e d i a n a < / M e a s u r e N a m e > < D i s p l a y N a m e > S L A   -   M e d i a n a < / D i s p l a y N a m e > < V i s i b l e > F a l s e < / V i s i b l e > < / i t e m > < i t e m > < M e a s u r e N a m e > S L A   -   Q 3 < / M e a s u r e N a m e > < D i s p l a y N a m e > S L A   -   Q 3 < / D i s p l a y N a m e > < V i s i b l e > F a l s e < / V i s i b l e > < / i t e m > < i t e m > < M e a s u r e N a m e > S L A   -   I Q < / M e a s u r e N a m e > < D i s p l a y N a m e > S L A   -   I Q < / D i s p l a y N a m e > < V i s i b l e > F a l s e < / V i s i b l e > < / i t e m > < i t e m > < M e a s u r e N a m e > S L A   -   M a x   B o x p l o t < / M e a s u r e N a m e > < D i s p l a y N a m e > S L A   -   M a x   B o x p l o t < / D i s p l a y N a m e > < V i s i b l e > F a l s e < / V i s i b l e > < / i t e m > < i t e m > < M e a s u r e N a m e > S L A   -   M i n   B o x p l o t < / M e a s u r e N a m e > < D i s p l a y N a m e > S L A   -   M i n   B o x p l o t < / D i s p l a y N a m e > < V i s i b l e > F a l s e < / V i s i b l e > < / i t e m > < i t e m > < M e a s u r e N a m e > S L A   -   M a x   O u t l i e r s < / M e a s u r e N a m e > < D i s p l a y N a m e > S L A   -   M a x   O u t l i e r s < / D i s p l a y N a m e > < V i s i b l e > F a l s e < / V i s i b l e > < / i t e m > < i t e m > < M e a s u r e N a m e > S L A   -   M i n   O u t l i e r s < / M e a s u r e N a m e > < D i s p l a y N a m e > S L A   -   M i n   O u t l i e r s < / D i s p l a y N a m e > < V i s i b l e > F a l s e < / V i s i b l e > < / i t e m > < / C a l c u l a t e d F i e l d s > < S A H o s t H a s h > 0 < / S A H o s t H a s h > < G e m i n i F i e l d L i s t V i s i b l e > T r u e < / G e m i n i F i e l d L i s t V i s i b l e > < / S e t t i n g s > ] ] > < / C u s t o m C o n t e n t > < / G e m i n i > 
</file>

<file path=customXml/item9.xml>��< ? x m l   v e r s i o n = " 1 . 0 "   e n c o d i n g = " U T F - 1 6 " ? > < G e m i n i   x m l n s = " h t t p : / / g e m i n i / p i v o t c u s t o m i z a t i o n / 8 2 5 8 f e b a - c 1 c b - 4 1 e d - 9 3 4 7 - a d 9 5 d f d 8 1 6 9 e " > < C u s t o m C o n t e n t > < ! [ C D A T A [ < ? x m l   v e r s i o n = " 1 . 0 "   e n c o d i n g = " u t f - 1 6 " ? > < S e t t i n g s > < C a l c u l a t e d F i e l d s > < i t e m > < M e a s u r e N a m e > S 2 D   -   Q 1 < / M e a s u r e N a m e > < D i s p l a y N a m e > S 2 D   -   Q 1 < / D i s p l a y N a m e > < V i s i b l e > F a l s e < / V i s i b l e > < / i t e m > < i t e m > < M e a s u r e N a m e > S L A   -   Q 3 < / M e a s u r e N a m e > < D i s p l a y N a m e > S L A   -   Q 3 < / D i s p l a y N a m e > < V i s i b l e > F a l s e < / V i s i b l e > < / i t e m > < i t e m > < M e a s u r e N a m e > S L A   -   Q 1 < / M e a s u r e N a m e > < D i s p l a y N a m e > S L A   -   Q 1 < / D i s p l a y N a m e > < V i s i b l e > F a l s e < / V i s i b l e > < / i t e m > < i t e m > < M e a s u r e N a m e > S 2 D   -   Q 3 < / M e a s u r e N a m e > < D i s p l a y N a m e > S 2 D   -   Q 3 < / D i s p l a y N a m e > < V i s i b l e > F a l s e < / V i s i b l e > < / i t e m > < i t e m > < M e a s u r e N a m e > S 2 D   -   I Q < / M e a s u r e N a m e > < D i s p l a y N a m e > S 2 D   -   I Q < / D i s p l a y N a m e > < V i s i b l e > F a l s e < / V i s i b l e > < / i t e m > < i t e m > < M e a s u r e N a m e > S L A   -   I Q < / M e a s u r e N a m e > < D i s p l a y N a m e > S L A   -   I Q < / D i s p l a y N a m e > < V i s i b l e > F a l s e < / V i s i b l e > < / i t e m > < i t e m > < M e a s u r e N a m e > S 2 D   -   M a x   B o x p l o t < / M e a s u r e N a m e > < D i s p l a y N a m e > S 2 D   -   M a x   B o x p l o t < / D i s p l a y N a m e > < V i s i b l e > F a l s e < / V i s i b l e > < / i t e m > < i t e m > < M e a s u r e N a m e > S 2 D   -   M a x   O u t l i e r s < / M e a s u r e N a m e > < D i s p l a y N a m e > S 2 D   -   M a x   O u t l i e r s < / D i s p l a y N a m e > < V i s i b l e > F a l s e < / V i s i b l e > < / i t e m > < i t e m > < M e a s u r e N a m e > S 2 D   -   M i n   B o x p l o t < / M e a s u r e N a m e > < D i s p l a y N a m e > S 2 D   -   M i n   B o x p l o t < / D i s p l a y N a m e > < V i s i b l e > F a l s e < / V i s i b l e > < / i t e m > < i t e m > < M e a s u r e N a m e > S 2 D   -   M i n   O u t l i e r s < / M e a s u r e N a m e > < D i s p l a y N a m e > S 2 D   -   M i n   O u t l i e r s < / D i s p l a y N a m e > < V i s i b l e > F a l s e < / V i s i b l e > < / i t e m > < i t e m > < M e a s u r e N a m e > S L A   -   M a x   B o x p l o t < / M e a s u r e N a m e > < D i s p l a y N a m e > S L A   -   M a x   B o x p l o t < / D i s p l a y N a m e > < V i s i b l e > F a l s e < / V i s i b l e > < / i t e m > < i t e m > < M e a s u r e N a m e > S L A   -   M i n   B o x p l o t < / M e a s u r e N a m e > < D i s p l a y N a m e > S L A   -   M i n   B o x p l o t < / D i s p l a y N a m e > < V i s i b l e > F a l s e < / V i s i b l e > < / i t e m > < i t e m > < M e a s u r e N a m e > S 2 D   -   M e d i a n a < / M e a s u r e N a m e > < D i s p l a y N a m e > S 2 D   -   M e d i a n a < / D i s p l a y N a m e > < V i s i b l e > F a l s e < / V i s i b l e > < / i t e m > < i t e m > < M e a s u r e N a m e > S L A   -   M e d i a n a < / M e a s u r e N a m e > < D i s p l a y N a m e > S L A   -   M e d i a n a < / D i s p l a y N a m e > < V i s i b l e > F a l s e < / V i s i b l e > < / i t e m > < i t e m > < M e a s u r e N a m e > S L A   -   M a x   O u t l i e r s < / M e a s u r e N a m e > < D i s p l a y N a m e > S L A   -   M a x   O u t l i e r s < / D i s p l a y N a m e > < V i s i b l e > F a l s e < / V i s i b l e > < / i t e m > < i t e m > < M e a s u r e N a m e > S L A   -   M i n   O u t l i e r s < / M e a s u r e N a m e > < D i s p l a y N a m e > S L A   -   M i n   O u t l i e r s < / D i s p l a y N a m e > < V i s i b l e > F a l s e < / V i s i b l e > < / i t e m > < i t e m > < M e a s u r e N a m e > P T L   -   Q 1 < / M e a s u r e N a m e > < D i s p l a y N a m e > P T L   -   Q 1 < / D i s p l a y N a m e > < V i s i b l e > F a l s e < / V i s i b l e > < / i t e m > < i t e m > < M e a s u r e N a m e > P T L   -   Q 3 < / M e a s u r e N a m e > < D i s p l a y N a m e > P T L   -   Q 3 < / D i s p l a y N a m e > < V i s i b l e > F a l s e < / V i s i b l e > < / i t e m > < i t e m > < M e a s u r e N a m e > P T L   -   M e d i a n a < / M e a s u r e N a m e > < D i s p l a y N a m e > P T L   -   M e d i a n a < / D i s p l a y N a m e > < V i s i b l e > F a l s e < / V i s i b l e > < / i t e m > < i t e m > < M e a s u r e N a m e > P T L   -   I Q < / M e a s u r e N a m e > < D i s p l a y N a m e > P T L   -   I Q < / D i s p l a y N a m e > < V i s i b l e > F a l s e < / V i s i b l e > < / i t e m > < i t e m > < M e a s u r e N a m e > P T L   -   M a x   B o x p l o t < / M e a s u r e N a m e > < D i s p l a y N a m e > P T L   -   M a x   B o x p l o t < / D i s p l a y N a m e > < V i s i b l e > F a l s e < / V i s i b l e > < / i t e m > < i t e m > < M e a s u r e N a m e > P T L   -   M i n   B o x p l o t < / M e a s u r e N a m e > < D i s p l a y N a m e > P T L   -   M i n   B o x p l o t < / D i s p l a y N a m e > < V i s i b l e > F a l s e < / V i s i b l e > < / i t e m > < i t e m > < M e a s u r e N a m e > P T L   -   M a x   O u t l i e r s < / M e a s u r e N a m e > < D i s p l a y N a m e > P T L   -   M a x   O u t l i e r s < / D i s p l a y N a m e > < V i s i b l e > F a l s e < / V i s i b l e > < / i t e m > < i t e m > < M e a s u r e N a m e > P T L   -   M i n   O u t l i e r s < / M e a s u r e N a m e > < D i s p l a y N a m e > P T L   -   M i n   O u t l i e r s 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E114AABF-1E9C-4EB8-8567-CE3C9502618C}">
  <ds:schemaRefs/>
</ds:datastoreItem>
</file>

<file path=customXml/itemProps10.xml><?xml version="1.0" encoding="utf-8"?>
<ds:datastoreItem xmlns:ds="http://schemas.openxmlformats.org/officeDocument/2006/customXml" ds:itemID="{38FD3BA8-50C7-40CD-BB5C-57925C13B848}">
  <ds:schemaRefs/>
</ds:datastoreItem>
</file>

<file path=customXml/itemProps11.xml><?xml version="1.0" encoding="utf-8"?>
<ds:datastoreItem xmlns:ds="http://schemas.openxmlformats.org/officeDocument/2006/customXml" ds:itemID="{3DC1BEB3-2F56-45A5-8324-A870705C78E5}">
  <ds:schemaRefs/>
</ds:datastoreItem>
</file>

<file path=customXml/itemProps12.xml><?xml version="1.0" encoding="utf-8"?>
<ds:datastoreItem xmlns:ds="http://schemas.openxmlformats.org/officeDocument/2006/customXml" ds:itemID="{6F8E2C8B-84E3-4E4E-9F4D-5526483D53FF}">
  <ds:schemaRefs/>
</ds:datastoreItem>
</file>

<file path=customXml/itemProps13.xml><?xml version="1.0" encoding="utf-8"?>
<ds:datastoreItem xmlns:ds="http://schemas.openxmlformats.org/officeDocument/2006/customXml" ds:itemID="{769ED2BD-C03E-459A-9897-297E89DB9F81}">
  <ds:schemaRefs/>
</ds:datastoreItem>
</file>

<file path=customXml/itemProps14.xml><?xml version="1.0" encoding="utf-8"?>
<ds:datastoreItem xmlns:ds="http://schemas.openxmlformats.org/officeDocument/2006/customXml" ds:itemID="{FB669F20-C47E-42C5-AFF7-858B58828042}">
  <ds:schemaRefs/>
</ds:datastoreItem>
</file>

<file path=customXml/itemProps15.xml><?xml version="1.0" encoding="utf-8"?>
<ds:datastoreItem xmlns:ds="http://schemas.openxmlformats.org/officeDocument/2006/customXml" ds:itemID="{E4A7AFE7-6F54-4E0E-8CED-FD4006F4E056}">
  <ds:schemaRefs/>
</ds:datastoreItem>
</file>

<file path=customXml/itemProps16.xml><?xml version="1.0" encoding="utf-8"?>
<ds:datastoreItem xmlns:ds="http://schemas.openxmlformats.org/officeDocument/2006/customXml" ds:itemID="{18216D6A-7D70-4ABA-8E1C-1905258806E6}">
  <ds:schemaRefs/>
</ds:datastoreItem>
</file>

<file path=customXml/itemProps17.xml><?xml version="1.0" encoding="utf-8"?>
<ds:datastoreItem xmlns:ds="http://schemas.openxmlformats.org/officeDocument/2006/customXml" ds:itemID="{86B03E18-96A8-4E33-B8CC-772B513D3F34}">
  <ds:schemaRefs/>
</ds:datastoreItem>
</file>

<file path=customXml/itemProps18.xml><?xml version="1.0" encoding="utf-8"?>
<ds:datastoreItem xmlns:ds="http://schemas.openxmlformats.org/officeDocument/2006/customXml" ds:itemID="{EC5DECEC-4A70-42D2-8592-B16F009D26F6}">
  <ds:schemaRefs/>
</ds:datastoreItem>
</file>

<file path=customXml/itemProps19.xml><?xml version="1.0" encoding="utf-8"?>
<ds:datastoreItem xmlns:ds="http://schemas.openxmlformats.org/officeDocument/2006/customXml" ds:itemID="{1AFDC127-0360-41AD-BD06-27CA8CFF955E}">
  <ds:schemaRefs/>
</ds:datastoreItem>
</file>

<file path=customXml/itemProps2.xml><?xml version="1.0" encoding="utf-8"?>
<ds:datastoreItem xmlns:ds="http://schemas.openxmlformats.org/officeDocument/2006/customXml" ds:itemID="{5B5B4B2A-7364-4BD5-B459-EC0B4AE4EBD9}">
  <ds:schemaRefs/>
</ds:datastoreItem>
</file>

<file path=customXml/itemProps20.xml><?xml version="1.0" encoding="utf-8"?>
<ds:datastoreItem xmlns:ds="http://schemas.openxmlformats.org/officeDocument/2006/customXml" ds:itemID="{1830ED81-1D68-41F0-9AE2-88D609218A68}">
  <ds:schemaRefs/>
</ds:datastoreItem>
</file>

<file path=customXml/itemProps21.xml><?xml version="1.0" encoding="utf-8"?>
<ds:datastoreItem xmlns:ds="http://schemas.openxmlformats.org/officeDocument/2006/customXml" ds:itemID="{E2C0F42D-6306-4B28-974F-2F2656F5F1F3}">
  <ds:schemaRefs/>
</ds:datastoreItem>
</file>

<file path=customXml/itemProps22.xml><?xml version="1.0" encoding="utf-8"?>
<ds:datastoreItem xmlns:ds="http://schemas.openxmlformats.org/officeDocument/2006/customXml" ds:itemID="{98F7D62C-BBFC-4690-9144-53DC9443BDDB}">
  <ds:schemaRefs/>
</ds:datastoreItem>
</file>

<file path=customXml/itemProps23.xml><?xml version="1.0" encoding="utf-8"?>
<ds:datastoreItem xmlns:ds="http://schemas.openxmlformats.org/officeDocument/2006/customXml" ds:itemID="{D738890D-2801-4669-ADA8-8E662F4C2AAE}">
  <ds:schemaRefs/>
</ds:datastoreItem>
</file>

<file path=customXml/itemProps24.xml><?xml version="1.0" encoding="utf-8"?>
<ds:datastoreItem xmlns:ds="http://schemas.openxmlformats.org/officeDocument/2006/customXml" ds:itemID="{31A18270-9FB2-4244-A662-17B8B1845497}">
  <ds:schemaRefs/>
</ds:datastoreItem>
</file>

<file path=customXml/itemProps25.xml><?xml version="1.0" encoding="utf-8"?>
<ds:datastoreItem xmlns:ds="http://schemas.openxmlformats.org/officeDocument/2006/customXml" ds:itemID="{7859A67E-DD00-4E04-B4F8-B6AC749A496F}">
  <ds:schemaRefs/>
</ds:datastoreItem>
</file>

<file path=customXml/itemProps26.xml><?xml version="1.0" encoding="utf-8"?>
<ds:datastoreItem xmlns:ds="http://schemas.openxmlformats.org/officeDocument/2006/customXml" ds:itemID="{59C3EF08-CBE8-4A2B-8B8B-2DF106F36C53}">
  <ds:schemaRefs/>
</ds:datastoreItem>
</file>

<file path=customXml/itemProps27.xml><?xml version="1.0" encoding="utf-8"?>
<ds:datastoreItem xmlns:ds="http://schemas.openxmlformats.org/officeDocument/2006/customXml" ds:itemID="{F19AAF1A-A86B-418C-97A5-B1AC4777B007}">
  <ds:schemaRefs/>
</ds:datastoreItem>
</file>

<file path=customXml/itemProps28.xml><?xml version="1.0" encoding="utf-8"?>
<ds:datastoreItem xmlns:ds="http://schemas.openxmlformats.org/officeDocument/2006/customXml" ds:itemID="{533A4AAF-2655-4A38-8596-F3DB47AD0FA6}">
  <ds:schemaRefs/>
</ds:datastoreItem>
</file>

<file path=customXml/itemProps29.xml><?xml version="1.0" encoding="utf-8"?>
<ds:datastoreItem xmlns:ds="http://schemas.openxmlformats.org/officeDocument/2006/customXml" ds:itemID="{3181FB95-DA12-4F9C-8F5B-1AC6131E4BBC}">
  <ds:schemaRefs/>
</ds:datastoreItem>
</file>

<file path=customXml/itemProps3.xml><?xml version="1.0" encoding="utf-8"?>
<ds:datastoreItem xmlns:ds="http://schemas.openxmlformats.org/officeDocument/2006/customXml" ds:itemID="{E625976D-1762-40FE-B3BC-31165633FCC9}">
  <ds:schemaRefs/>
</ds:datastoreItem>
</file>

<file path=customXml/itemProps30.xml><?xml version="1.0" encoding="utf-8"?>
<ds:datastoreItem xmlns:ds="http://schemas.openxmlformats.org/officeDocument/2006/customXml" ds:itemID="{AB934276-C659-4859-88EF-CB83512A3792}">
  <ds:schemaRefs/>
</ds:datastoreItem>
</file>

<file path=customXml/itemProps31.xml><?xml version="1.0" encoding="utf-8"?>
<ds:datastoreItem xmlns:ds="http://schemas.openxmlformats.org/officeDocument/2006/customXml" ds:itemID="{1CAB6649-8102-4BCC-85CD-96854672572E}">
  <ds:schemaRefs/>
</ds:datastoreItem>
</file>

<file path=customXml/itemProps32.xml><?xml version="1.0" encoding="utf-8"?>
<ds:datastoreItem xmlns:ds="http://schemas.openxmlformats.org/officeDocument/2006/customXml" ds:itemID="{32B7CA0A-09B8-4F42-B8BB-629287BAB1D1}">
  <ds:schemaRefs/>
</ds:datastoreItem>
</file>

<file path=customXml/itemProps33.xml><?xml version="1.0" encoding="utf-8"?>
<ds:datastoreItem xmlns:ds="http://schemas.openxmlformats.org/officeDocument/2006/customXml" ds:itemID="{C0197D9F-05B6-47AF-A61C-6AA37E8C419A}">
  <ds:schemaRefs/>
</ds:datastoreItem>
</file>

<file path=customXml/itemProps34.xml><?xml version="1.0" encoding="utf-8"?>
<ds:datastoreItem xmlns:ds="http://schemas.openxmlformats.org/officeDocument/2006/customXml" ds:itemID="{215A3E24-C639-411B-B4FC-2CD31D4D080E}">
  <ds:schemaRefs/>
</ds:datastoreItem>
</file>

<file path=customXml/itemProps35.xml><?xml version="1.0" encoding="utf-8"?>
<ds:datastoreItem xmlns:ds="http://schemas.openxmlformats.org/officeDocument/2006/customXml" ds:itemID="{2B67A66E-C587-48E5-B13C-A6FCBC0C035F}">
  <ds:schemaRefs/>
</ds:datastoreItem>
</file>

<file path=customXml/itemProps36.xml><?xml version="1.0" encoding="utf-8"?>
<ds:datastoreItem xmlns:ds="http://schemas.openxmlformats.org/officeDocument/2006/customXml" ds:itemID="{BEBB76DE-84D9-4F3C-AB8B-4F20D4C934BC}">
  <ds:schemaRefs/>
</ds:datastoreItem>
</file>

<file path=customXml/itemProps37.xml><?xml version="1.0" encoding="utf-8"?>
<ds:datastoreItem xmlns:ds="http://schemas.openxmlformats.org/officeDocument/2006/customXml" ds:itemID="{F3811E33-FA33-4E22-9502-65AF13B95E99}">
  <ds:schemaRefs/>
</ds:datastoreItem>
</file>

<file path=customXml/itemProps38.xml><?xml version="1.0" encoding="utf-8"?>
<ds:datastoreItem xmlns:ds="http://schemas.openxmlformats.org/officeDocument/2006/customXml" ds:itemID="{DF019398-3D41-42F2-B517-417855BE5F14}">
  <ds:schemaRefs/>
</ds:datastoreItem>
</file>

<file path=customXml/itemProps39.xml><?xml version="1.0" encoding="utf-8"?>
<ds:datastoreItem xmlns:ds="http://schemas.openxmlformats.org/officeDocument/2006/customXml" ds:itemID="{C23A0899-1C4E-4BA1-B11D-C417F1C4C24C}">
  <ds:schemaRefs/>
</ds:datastoreItem>
</file>

<file path=customXml/itemProps4.xml><?xml version="1.0" encoding="utf-8"?>
<ds:datastoreItem xmlns:ds="http://schemas.openxmlformats.org/officeDocument/2006/customXml" ds:itemID="{68BE4770-0CF9-4817-869D-77659EF755D8}">
  <ds:schemaRefs/>
</ds:datastoreItem>
</file>

<file path=customXml/itemProps40.xml><?xml version="1.0" encoding="utf-8"?>
<ds:datastoreItem xmlns:ds="http://schemas.openxmlformats.org/officeDocument/2006/customXml" ds:itemID="{DDE51A12-E000-4BAF-9D08-A88F4E836E1B}">
  <ds:schemaRefs/>
</ds:datastoreItem>
</file>

<file path=customXml/itemProps41.xml><?xml version="1.0" encoding="utf-8"?>
<ds:datastoreItem xmlns:ds="http://schemas.openxmlformats.org/officeDocument/2006/customXml" ds:itemID="{61BB6955-5513-4E8F-988E-FE93800D3C86}">
  <ds:schemaRefs/>
</ds:datastoreItem>
</file>

<file path=customXml/itemProps42.xml><?xml version="1.0" encoding="utf-8"?>
<ds:datastoreItem xmlns:ds="http://schemas.openxmlformats.org/officeDocument/2006/customXml" ds:itemID="{220F9DC8-147F-486C-935B-E226E333447A}">
  <ds:schemaRefs>
    <ds:schemaRef ds:uri="http://schemas.microsoft.com/DataMashup"/>
  </ds:schemaRefs>
</ds:datastoreItem>
</file>

<file path=customXml/itemProps43.xml><?xml version="1.0" encoding="utf-8"?>
<ds:datastoreItem xmlns:ds="http://schemas.openxmlformats.org/officeDocument/2006/customXml" ds:itemID="{F5025BBD-F48A-43A2-9E81-1E2A60B54F88}">
  <ds:schemaRefs/>
</ds:datastoreItem>
</file>

<file path=customXml/itemProps44.xml><?xml version="1.0" encoding="utf-8"?>
<ds:datastoreItem xmlns:ds="http://schemas.openxmlformats.org/officeDocument/2006/customXml" ds:itemID="{B9556EDF-B2C0-48D5-B367-DB73880DA344}">
  <ds:schemaRefs/>
</ds:datastoreItem>
</file>

<file path=customXml/itemProps45.xml><?xml version="1.0" encoding="utf-8"?>
<ds:datastoreItem xmlns:ds="http://schemas.openxmlformats.org/officeDocument/2006/customXml" ds:itemID="{0C720C2A-C938-4C9B-8101-AE73518077AA}">
  <ds:schemaRefs/>
</ds:datastoreItem>
</file>

<file path=customXml/itemProps46.xml><?xml version="1.0" encoding="utf-8"?>
<ds:datastoreItem xmlns:ds="http://schemas.openxmlformats.org/officeDocument/2006/customXml" ds:itemID="{CBB51A66-E518-4590-B5BA-7492E3ECE5E2}">
  <ds:schemaRefs/>
</ds:datastoreItem>
</file>

<file path=customXml/itemProps47.xml><?xml version="1.0" encoding="utf-8"?>
<ds:datastoreItem xmlns:ds="http://schemas.openxmlformats.org/officeDocument/2006/customXml" ds:itemID="{2F09A6B0-7F59-406B-BF54-E221BC2ED6BB}">
  <ds:schemaRefs/>
</ds:datastoreItem>
</file>

<file path=customXml/itemProps48.xml><?xml version="1.0" encoding="utf-8"?>
<ds:datastoreItem xmlns:ds="http://schemas.openxmlformats.org/officeDocument/2006/customXml" ds:itemID="{E9CB8849-A1FB-40AE-AF6D-18E54478BCBC}">
  <ds:schemaRefs/>
</ds:datastoreItem>
</file>

<file path=customXml/itemProps49.xml><?xml version="1.0" encoding="utf-8"?>
<ds:datastoreItem xmlns:ds="http://schemas.openxmlformats.org/officeDocument/2006/customXml" ds:itemID="{907F233C-5ADD-49C6-8E12-6D0721D24590}">
  <ds:schemaRefs/>
</ds:datastoreItem>
</file>

<file path=customXml/itemProps5.xml><?xml version="1.0" encoding="utf-8"?>
<ds:datastoreItem xmlns:ds="http://schemas.openxmlformats.org/officeDocument/2006/customXml" ds:itemID="{5A31EB88-AEA0-4115-9BEF-8A9034A05764}">
  <ds:schemaRefs/>
</ds:datastoreItem>
</file>

<file path=customXml/itemProps50.xml><?xml version="1.0" encoding="utf-8"?>
<ds:datastoreItem xmlns:ds="http://schemas.openxmlformats.org/officeDocument/2006/customXml" ds:itemID="{ED56B7F1-F732-4CED-881B-350BBFC0924F}">
  <ds:schemaRefs/>
</ds:datastoreItem>
</file>

<file path=customXml/itemProps51.xml><?xml version="1.0" encoding="utf-8"?>
<ds:datastoreItem xmlns:ds="http://schemas.openxmlformats.org/officeDocument/2006/customXml" ds:itemID="{165A72D2-7F22-426B-9ECC-FA153665B3A6}">
  <ds:schemaRefs/>
</ds:datastoreItem>
</file>

<file path=customXml/itemProps52.xml><?xml version="1.0" encoding="utf-8"?>
<ds:datastoreItem xmlns:ds="http://schemas.openxmlformats.org/officeDocument/2006/customXml" ds:itemID="{3B6F7F42-56D7-463B-8BA4-41CF54782E63}">
  <ds:schemaRefs/>
</ds:datastoreItem>
</file>

<file path=customXml/itemProps53.xml><?xml version="1.0" encoding="utf-8"?>
<ds:datastoreItem xmlns:ds="http://schemas.openxmlformats.org/officeDocument/2006/customXml" ds:itemID="{BF86AA32-0D3A-43D5-ABBD-29FE2D148FFF}">
  <ds:schemaRefs/>
</ds:datastoreItem>
</file>

<file path=customXml/itemProps6.xml><?xml version="1.0" encoding="utf-8"?>
<ds:datastoreItem xmlns:ds="http://schemas.openxmlformats.org/officeDocument/2006/customXml" ds:itemID="{A3464BBC-192A-43FD-B043-393E7E25B9CA}">
  <ds:schemaRefs/>
</ds:datastoreItem>
</file>

<file path=customXml/itemProps7.xml><?xml version="1.0" encoding="utf-8"?>
<ds:datastoreItem xmlns:ds="http://schemas.openxmlformats.org/officeDocument/2006/customXml" ds:itemID="{28189A7E-7C2C-4282-B327-95694E0BBAD7}">
  <ds:schemaRefs/>
</ds:datastoreItem>
</file>

<file path=customXml/itemProps8.xml><?xml version="1.0" encoding="utf-8"?>
<ds:datastoreItem xmlns:ds="http://schemas.openxmlformats.org/officeDocument/2006/customXml" ds:itemID="{F4E8B4C2-B3DE-450A-98C4-90696203B50E}">
  <ds:schemaRefs/>
</ds:datastoreItem>
</file>

<file path=customXml/itemProps9.xml><?xml version="1.0" encoding="utf-8"?>
<ds:datastoreItem xmlns:ds="http://schemas.openxmlformats.org/officeDocument/2006/customXml" ds:itemID="{7ED4A4DB-5CA3-4D28-A9DB-FDC1779C8E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1</vt:i4>
      </vt:variant>
    </vt:vector>
  </HeadingPairs>
  <TitlesOfParts>
    <vt:vector size="7" baseType="lpstr">
      <vt:lpstr>Por Localizacao</vt:lpstr>
      <vt:lpstr>TBD</vt:lpstr>
      <vt:lpstr>S2D</vt:lpstr>
      <vt:lpstr>SLA</vt:lpstr>
      <vt:lpstr>Indicadores</vt:lpstr>
      <vt:lpstr>Dashboard - Power Pivot</vt:lpstr>
      <vt:lpstr>Indicadores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Albert Richard Moraes Lopes</dc:creator>
  <cp:keywords/>
  <dc:description/>
  <cp:lastModifiedBy>Albert Richard Moraes Lopes</cp:lastModifiedBy>
  <cp:revision/>
  <dcterms:created xsi:type="dcterms:W3CDTF">2026-01-21T20:46:28Z</dcterms:created>
  <dcterms:modified xsi:type="dcterms:W3CDTF">2026-01-28T22:58:50Z</dcterms:modified>
  <cp:category/>
  <cp:contentStatus/>
</cp:coreProperties>
</file>